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í\"/>
    </mc:Choice>
  </mc:AlternateContent>
  <bookViews>
    <workbookView xWindow="0" yWindow="0" windowWidth="0" windowHeight="0"/>
  </bookViews>
  <sheets>
    <sheet name="Rekapitulace stavby" sheetId="1" r:id="rId1"/>
    <sheet name="D1.1 - Architektonicko-st..." sheetId="2" r:id="rId2"/>
    <sheet name="SO 401 - Zařízení silnopr..." sheetId="3" r:id="rId3"/>
    <sheet name="01 - Zpevněné plochy" sheetId="4" r:id="rId4"/>
    <sheet name="02 - Zpevněné plochy - sa..." sheetId="5" r:id="rId5"/>
    <sheet name="SO 201 - Opěrné zdi" sheetId="6" r:id="rId6"/>
    <sheet name="SO 801 - Sadové úpravy" sheetId="7" r:id="rId7"/>
    <sheet name="VRN - Vedlejší rozpočtové..." sheetId="8" r:id="rId8"/>
    <sheet name="Pokyny pro vyplnění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'D1.1 - Architektonicko-st...'!$C$92:$K$228</definedName>
    <definedName name="_xlnm.Print_Area" localSheetId="1">'D1.1 - Architektonicko-st...'!$C$4:$J$41,'D1.1 - Architektonicko-st...'!$C$47:$J$72,'D1.1 - Architektonicko-st...'!$C$78:$K$228</definedName>
    <definedName name="_xlnm.Print_Titles" localSheetId="1">'D1.1 - Architektonicko-st...'!$92:$92</definedName>
    <definedName name="_xlnm._FilterDatabase" localSheetId="2" hidden="1">'SO 401 - Zařízení silnopr...'!$C$91:$K$125</definedName>
    <definedName name="_xlnm.Print_Area" localSheetId="2">'SO 401 - Zařízení silnopr...'!$C$4:$J$41,'SO 401 - Zařízení silnopr...'!$C$47:$J$71,'SO 401 - Zařízení silnopr...'!$C$77:$K$125</definedName>
    <definedName name="_xlnm.Print_Titles" localSheetId="2">'SO 401 - Zařízení silnopr...'!$91:$91</definedName>
    <definedName name="_xlnm._FilterDatabase" localSheetId="3" hidden="1">'01 - Zpevněné plochy'!$C$98:$K$485</definedName>
    <definedName name="_xlnm.Print_Area" localSheetId="3">'01 - Zpevněné plochy'!$C$4:$J$41,'01 - Zpevněné plochy'!$C$47:$J$78,'01 - Zpevněné plochy'!$C$84:$K$485</definedName>
    <definedName name="_xlnm.Print_Titles" localSheetId="3">'01 - Zpevněné plochy'!$98:$98</definedName>
    <definedName name="_xlnm._FilterDatabase" localSheetId="4" hidden="1">'02 - Zpevněné plochy - sa...'!$C$88:$K$120</definedName>
    <definedName name="_xlnm.Print_Area" localSheetId="4">'02 - Zpevněné plochy - sa...'!$C$4:$J$41,'02 - Zpevněné plochy - sa...'!$C$47:$J$68,'02 - Zpevněné plochy - sa...'!$C$74:$K$120</definedName>
    <definedName name="_xlnm.Print_Titles" localSheetId="4">'02 - Zpevněné plochy - sa...'!$88:$88</definedName>
    <definedName name="_xlnm._FilterDatabase" localSheetId="5" hidden="1">'SO 201 - Opěrné zdi'!$C$85:$K$131</definedName>
    <definedName name="_xlnm.Print_Area" localSheetId="5">'SO 201 - Opěrné zdi'!$C$4:$J$39,'SO 201 - Opěrné zdi'!$C$45:$J$67,'SO 201 - Opěrné zdi'!$C$73:$K$131</definedName>
    <definedName name="_xlnm.Print_Titles" localSheetId="5">'SO 201 - Opěrné zdi'!$85:$85</definedName>
    <definedName name="_xlnm._FilterDatabase" localSheetId="6" hidden="1">'SO 801 - Sadové úpravy'!$C$82:$K$198</definedName>
    <definedName name="_xlnm.Print_Area" localSheetId="6">'SO 801 - Sadové úpravy'!$C$4:$J$39,'SO 801 - Sadové úpravy'!$C$45:$J$64,'SO 801 - Sadové úpravy'!$C$70:$K$198</definedName>
    <definedName name="_xlnm.Print_Titles" localSheetId="6">'SO 801 - Sadové úpravy'!$82:$82</definedName>
    <definedName name="_xlnm._FilterDatabase" localSheetId="7" hidden="1">'VRN - Vedlejší rozpočtové...'!$C$83:$K$104</definedName>
    <definedName name="_xlnm.Print_Area" localSheetId="7">'VRN - Vedlejší rozpočtové...'!$C$4:$J$39,'VRN - Vedlejší rozpočtové...'!$C$45:$J$65,'VRN - Vedlejší rozpočtové...'!$C$71:$K$104</definedName>
    <definedName name="_xlnm.Print_Titles" localSheetId="7">'VRN - Vedlejší rozpočtové...'!$83:$83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3"/>
  <c i="8" r="J35"/>
  <c i="1" r="AX63"/>
  <c i="8"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7" r="J37"/>
  <c r="J36"/>
  <c i="1" r="AY62"/>
  <c i="7" r="J35"/>
  <c i="1" r="AX62"/>
  <c i="7"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6" r="J37"/>
  <c r="J36"/>
  <c i="1" r="AY61"/>
  <c i="6" r="J35"/>
  <c i="1" r="AX61"/>
  <c i="6"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T109"/>
  <c r="R110"/>
  <c r="R109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5" r="J39"/>
  <c r="J38"/>
  <c i="1" r="AY60"/>
  <c i="5" r="J37"/>
  <c i="1" r="AX60"/>
  <c i="5" r="BI118"/>
  <c r="BH118"/>
  <c r="BG118"/>
  <c r="BF118"/>
  <c r="T118"/>
  <c r="T117"/>
  <c r="R118"/>
  <c r="R117"/>
  <c r="P118"/>
  <c r="P117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4" r="J39"/>
  <c r="J38"/>
  <c i="1" r="AY59"/>
  <c i="4" r="J37"/>
  <c i="1" r="AX59"/>
  <c i="4"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T467"/>
  <c r="R468"/>
  <c r="R467"/>
  <c r="P468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1"/>
  <c r="BH451"/>
  <c r="BG451"/>
  <c r="BF451"/>
  <c r="T451"/>
  <c r="R451"/>
  <c r="P451"/>
  <c r="BI449"/>
  <c r="BH449"/>
  <c r="BG449"/>
  <c r="BF449"/>
  <c r="T449"/>
  <c r="R449"/>
  <c r="P449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2"/>
  <c r="BH402"/>
  <c r="BG402"/>
  <c r="BF402"/>
  <c r="T402"/>
  <c r="R402"/>
  <c r="P402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3"/>
  <c r="BH333"/>
  <c r="BG333"/>
  <c r="BF333"/>
  <c r="T333"/>
  <c r="R333"/>
  <c r="P333"/>
  <c r="BI327"/>
  <c r="BH327"/>
  <c r="BG327"/>
  <c r="BF327"/>
  <c r="T327"/>
  <c r="R327"/>
  <c r="P327"/>
  <c r="BI321"/>
  <c r="BH321"/>
  <c r="BG321"/>
  <c r="BF321"/>
  <c r="T321"/>
  <c r="R321"/>
  <c r="P321"/>
  <c r="BI318"/>
  <c r="BH318"/>
  <c r="BG318"/>
  <c r="BF318"/>
  <c r="T318"/>
  <c r="R318"/>
  <c r="P318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T290"/>
  <c r="R291"/>
  <c r="R290"/>
  <c r="P291"/>
  <c r="P290"/>
  <c r="BI283"/>
  <c r="BH283"/>
  <c r="BG283"/>
  <c r="BF283"/>
  <c r="T283"/>
  <c r="R283"/>
  <c r="P283"/>
  <c r="BI275"/>
  <c r="BH275"/>
  <c r="BG275"/>
  <c r="BF275"/>
  <c r="T275"/>
  <c r="R275"/>
  <c r="P275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1"/>
  <c r="BH231"/>
  <c r="BG231"/>
  <c r="BF231"/>
  <c r="T231"/>
  <c r="R231"/>
  <c r="P231"/>
  <c r="BI219"/>
  <c r="BH219"/>
  <c r="BG219"/>
  <c r="BF219"/>
  <c r="T219"/>
  <c r="R219"/>
  <c r="P219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96"/>
  <c r="J19"/>
  <c r="J14"/>
  <c r="J56"/>
  <c r="E7"/>
  <c r="E87"/>
  <c i="3" r="J39"/>
  <c r="J38"/>
  <c i="1" r="AY57"/>
  <c i="3" r="J37"/>
  <c i="1" r="AX57"/>
  <c i="3"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T109"/>
  <c r="R110"/>
  <c r="R109"/>
  <c r="P110"/>
  <c r="P109"/>
  <c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8"/>
  <c r="F88"/>
  <c r="F86"/>
  <c r="E84"/>
  <c r="J58"/>
  <c r="F58"/>
  <c r="F56"/>
  <c r="E54"/>
  <c r="J26"/>
  <c r="E26"/>
  <c r="J89"/>
  <c r="J25"/>
  <c r="J20"/>
  <c r="E20"/>
  <c r="F59"/>
  <c r="J19"/>
  <c r="J14"/>
  <c r="J86"/>
  <c r="E7"/>
  <c r="E80"/>
  <c i="2" r="J39"/>
  <c r="J38"/>
  <c i="1" r="AY56"/>
  <c i="2" r="J37"/>
  <c i="1" r="AX56"/>
  <c i="2"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59"/>
  <c r="J19"/>
  <c r="J14"/>
  <c r="J87"/>
  <c r="E7"/>
  <c r="E50"/>
  <c i="1" r="L50"/>
  <c r="AM50"/>
  <c r="AM49"/>
  <c r="L49"/>
  <c r="AM47"/>
  <c r="L47"/>
  <c r="L45"/>
  <c r="L44"/>
  <c i="8" r="J96"/>
  <c i="3" r="J96"/>
  <c i="4" r="J162"/>
  <c r="BK402"/>
  <c i="6" r="BK96"/>
  <c i="7" r="BK175"/>
  <c i="2" r="BK210"/>
  <c i="4" r="BK410"/>
  <c r="J387"/>
  <c i="8" r="BK98"/>
  <c i="3" r="BK96"/>
  <c i="4" r="BK126"/>
  <c r="BK423"/>
  <c r="BK283"/>
  <c i="6" r="BK123"/>
  <c i="7" r="J133"/>
  <c i="2" r="BK169"/>
  <c i="4" r="BK113"/>
  <c i="7" r="J105"/>
  <c i="2" r="J152"/>
  <c i="3" r="J97"/>
  <c i="4" r="BK357"/>
  <c r="BK275"/>
  <c i="7" r="J175"/>
  <c i="2" r="BK201"/>
  <c i="4" r="J366"/>
  <c i="6" r="BK88"/>
  <c i="7" r="J108"/>
  <c i="4" r="J102"/>
  <c r="J262"/>
  <c r="J437"/>
  <c i="7" r="BK114"/>
  <c r="J138"/>
  <c i="2" r="BK189"/>
  <c i="3" r="BK95"/>
  <c i="4" r="BK182"/>
  <c r="BK461"/>
  <c r="J380"/>
  <c i="6" r="BK113"/>
  <c i="7" r="J161"/>
  <c i="2" r="J173"/>
  <c r="F38"/>
  <c r="J120"/>
  <c i="3" r="J113"/>
  <c i="4" r="BK338"/>
  <c r="BK298"/>
  <c r="J237"/>
  <c i="5" r="J97"/>
  <c i="7" r="BK108"/>
  <c i="2" r="J116"/>
  <c i="4" r="BK184"/>
  <c r="J396"/>
  <c r="BK459"/>
  <c i="7" r="J143"/>
  <c i="2" r="J96"/>
  <c i="3" r="BK121"/>
  <c i="4" r="BK203"/>
  <c r="J465"/>
  <c i="7" r="BK133"/>
  <c i="3" r="J119"/>
  <c i="4" r="BK465"/>
  <c r="BK437"/>
  <c r="J275"/>
  <c i="6" r="J123"/>
  <c i="1" r="AS55"/>
  <c i="5" r="BK115"/>
  <c i="7" r="J173"/>
  <c i="2" r="BK164"/>
  <c i="4" r="J264"/>
  <c r="J472"/>
  <c i="7" r="BK188"/>
  <c i="1" r="AS58"/>
  <c i="4" r="J463"/>
  <c i="7" r="J163"/>
  <c i="8" r="BK95"/>
  <c i="3" r="J108"/>
  <c i="4" r="J124"/>
  <c r="J353"/>
  <c r="BK480"/>
  <c i="6" r="BK115"/>
  <c i="8" r="J95"/>
  <c i="3" r="BK120"/>
  <c i="4" r="BK380"/>
  <c r="J182"/>
  <c r="BK368"/>
  <c i="7" r="BK156"/>
  <c i="8" r="J92"/>
  <c i="3" r="J122"/>
  <c i="4" r="BK166"/>
  <c r="J150"/>
  <c i="7" r="J190"/>
  <c i="8" r="J94"/>
  <c i="4" r="BK434"/>
  <c r="BK440"/>
  <c i="2" r="BK224"/>
  <c i="3" r="BK104"/>
  <c i="4" r="BK250"/>
  <c r="BK388"/>
  <c r="BK304"/>
  <c r="BK241"/>
  <c i="7" r="J156"/>
  <c i="8" r="J91"/>
  <c i="2" r="BK138"/>
  <c i="4" r="BK345"/>
  <c i="6" r="BK103"/>
  <c i="7" r="J102"/>
  <c i="2" r="BK96"/>
  <c i="4" r="J255"/>
  <c r="J194"/>
  <c r="J414"/>
  <c r="BK115"/>
  <c i="5" r="BK92"/>
  <c i="7" r="J179"/>
  <c i="2" r="J110"/>
  <c r="BK155"/>
  <c i="3" r="J116"/>
  <c i="4" r="BK237"/>
  <c r="BK384"/>
  <c r="J160"/>
  <c i="7" r="J86"/>
  <c r="J131"/>
  <c i="2" r="J105"/>
  <c i="4" r="J440"/>
  <c r="BK396"/>
  <c i="7" r="J117"/>
  <c i="2" r="BK145"/>
  <c i="3" r="BK118"/>
  <c i="4" r="J298"/>
  <c r="BK192"/>
  <c r="J126"/>
  <c r="BK102"/>
  <c i="7" r="BK179"/>
  <c r="J129"/>
  <c i="2" r="J102"/>
  <c i="4" r="J425"/>
  <c r="J203"/>
  <c i="6" r="J125"/>
  <c i="7" r="J177"/>
  <c i="2" r="J193"/>
  <c i="3" r="J125"/>
  <c i="4" r="BK449"/>
  <c r="BK482"/>
  <c i="5" r="J92"/>
  <c i="7" r="BK102"/>
  <c i="2" r="J155"/>
  <c i="4" r="J347"/>
  <c i="5" r="J105"/>
  <c i="7" r="BK94"/>
  <c i="8" r="J100"/>
  <c i="2" r="BK152"/>
  <c i="4" r="J480"/>
  <c r="J368"/>
  <c r="BK190"/>
  <c i="7" r="BK123"/>
  <c i="8" r="J89"/>
  <c i="2" r="BK142"/>
  <c i="3" r="BK116"/>
  <c i="4" r="BK472"/>
  <c r="J397"/>
  <c r="J304"/>
  <c i="6" r="BK121"/>
  <c i="7" r="J122"/>
  <c i="2" r="BK227"/>
  <c r="BK131"/>
  <c i="4" r="BK255"/>
  <c r="J484"/>
  <c r="BK267"/>
  <c i="6" r="J113"/>
  <c i="7" r="BK143"/>
  <c r="BK101"/>
  <c i="3" r="J120"/>
  <c i="4" r="BK408"/>
  <c r="J423"/>
  <c r="BK468"/>
  <c i="7" r="BK161"/>
  <c i="3" r="J123"/>
  <c i="4" r="J248"/>
  <c r="J461"/>
  <c i="5" r="BK97"/>
  <c i="8" r="J97"/>
  <c i="3" r="J112"/>
  <c i="4" r="BK219"/>
  <c r="BK291"/>
  <c i="7" r="BK92"/>
  <c i="3" r="BK115"/>
  <c i="4" r="BK318"/>
  <c r="BK111"/>
  <c r="J313"/>
  <c r="BK178"/>
  <c i="6" r="BK92"/>
  <c i="7" r="BK145"/>
  <c i="2" r="BK180"/>
  <c r="J36"/>
  <c r="F36"/>
  <c i="4" r="BK188"/>
  <c i="5" r="J118"/>
  <c i="7" r="BK150"/>
  <c i="2" r="J167"/>
  <c r="BK206"/>
  <c i="3" r="BK98"/>
  <c i="4" r="BK198"/>
  <c r="J427"/>
  <c i="5" r="BK101"/>
  <c i="7" r="BK163"/>
  <c i="8" r="J87"/>
  <c i="2" r="BK148"/>
  <c i="4" r="BK451"/>
  <c r="BK379"/>
  <c r="J115"/>
  <c i="6" r="J115"/>
  <c i="7" r="BK136"/>
  <c i="8" r="BK100"/>
  <c i="7" r="J136"/>
  <c i="3" r="BK94"/>
  <c i="4" r="J443"/>
  <c r="BK194"/>
  <c r="J139"/>
  <c i="5" r="BK107"/>
  <c i="7" r="BK138"/>
  <c i="8" r="BK103"/>
  <c i="3" r="J95"/>
  <c i="4" r="BK120"/>
  <c r="BK457"/>
  <c r="BK353"/>
  <c i="6" r="BK110"/>
  <c i="7" r="BK127"/>
  <c i="2" r="J138"/>
  <c i="3" r="J104"/>
  <c i="4" r="J459"/>
  <c r="BK398"/>
  <c i="7" r="J140"/>
  <c i="2" r="J214"/>
  <c i="4" r="J402"/>
  <c r="J142"/>
  <c r="BK385"/>
  <c r="J367"/>
  <c i="6" r="J103"/>
  <c i="7" r="BK100"/>
  <c i="2" r="J196"/>
  <c r="BK122"/>
  <c i="4" r="BK162"/>
  <c r="BK365"/>
  <c r="BK122"/>
  <c i="6" r="J96"/>
  <c i="2" r="J126"/>
  <c i="3" r="J121"/>
  <c i="4" r="BK206"/>
  <c r="BK387"/>
  <c i="5" r="F37"/>
  <c i="2" r="BK196"/>
  <c i="4" r="J410"/>
  <c r="J371"/>
  <c r="BK264"/>
  <c i="7" r="BK190"/>
  <c i="8" r="J101"/>
  <c i="2" r="BK193"/>
  <c r="J112"/>
  <c i="3" r="J94"/>
  <c i="4" r="J306"/>
  <c r="J468"/>
  <c i="5" r="J101"/>
  <c i="6" r="BK94"/>
  <c i="7" r="J100"/>
  <c i="2" r="BK199"/>
  <c r="J210"/>
  <c i="4" r="BK174"/>
  <c r="BK425"/>
  <c i="5" r="J103"/>
  <c i="7" r="BK112"/>
  <c i="2" r="F37"/>
  <c i="8" r="J98"/>
  <c i="3" r="BK110"/>
  <c i="4" r="J113"/>
  <c r="J174"/>
  <c i="7" r="BK172"/>
  <c i="8" r="BK88"/>
  <c i="3" r="J105"/>
  <c i="4" r="BK390"/>
  <c r="BK476"/>
  <c i="6" r="BK101"/>
  <c i="7" r="J101"/>
  <c i="2" r="J218"/>
  <c i="3" r="BK119"/>
  <c i="4" r="BK164"/>
  <c r="J318"/>
  <c i="8" r="J104"/>
  <c i="3" r="J98"/>
  <c i="4" r="BK397"/>
  <c r="BK484"/>
  <c i="7" r="BK105"/>
  <c i="2" r="J159"/>
  <c i="4" r="J455"/>
  <c r="BK414"/>
  <c r="J206"/>
  <c i="6" r="BK125"/>
  <c i="7" r="BK86"/>
  <c i="2" r="BK175"/>
  <c i="3" r="BK125"/>
  <c i="4" r="BK455"/>
  <c i="2" r="BK184"/>
  <c i="4" r="BK412"/>
  <c i="6" r="BK128"/>
  <c i="7" r="BK153"/>
  <c i="2" r="BK161"/>
  <c i="4" r="BK341"/>
  <c r="BK302"/>
  <c i="7" r="J193"/>
  <c i="2" r="BK167"/>
  <c i="3" r="BK97"/>
  <c i="4" r="BK108"/>
  <c r="J111"/>
  <c i="5" r="J111"/>
  <c i="7" r="J114"/>
  <c i="8" r="BK101"/>
  <c i="4" r="J420"/>
  <c r="J294"/>
  <c i="5" r="BK105"/>
  <c i="7" r="J186"/>
  <c i="8" r="J88"/>
  <c i="4" r="J398"/>
  <c r="J333"/>
  <c r="J482"/>
  <c r="J291"/>
  <c i="6" r="J92"/>
  <c i="2" r="BK218"/>
  <c i="3" r="BK103"/>
  <c i="4" r="J246"/>
  <c i="6" r="BK118"/>
  <c i="7" r="J150"/>
  <c i="2" r="BK118"/>
  <c i="4" r="J267"/>
  <c r="BK429"/>
  <c i="7" r="BK186"/>
  <c i="2" r="J118"/>
  <c i="4" r="J120"/>
  <c r="BK351"/>
  <c i="8" r="BK89"/>
  <c i="4" r="J108"/>
  <c i="5" r="J107"/>
  <c i="7" r="J125"/>
  <c i="2" r="J175"/>
  <c i="4" r="J391"/>
  <c r="J170"/>
  <c r="J379"/>
  <c i="7" r="J92"/>
  <c i="2" r="J227"/>
  <c i="3" r="J100"/>
  <c i="4" r="BK244"/>
  <c r="BK248"/>
  <c r="J188"/>
  <c i="7" r="BK173"/>
  <c i="2" r="J122"/>
  <c i="4" r="J382"/>
  <c r="J449"/>
  <c i="5" r="BK111"/>
  <c i="7" r="J172"/>
  <c i="3" r="BK114"/>
  <c r="BK113"/>
  <c i="4" r="J178"/>
  <c r="BK343"/>
  <c r="J476"/>
  <c i="5" r="J115"/>
  <c i="7" r="J153"/>
  <c i="2" r="BK116"/>
  <c i="4" r="J375"/>
  <c r="J351"/>
  <c r="J250"/>
  <c r="J283"/>
  <c i="7" r="J95"/>
  <c i="8" r="J103"/>
  <c i="2" r="BK214"/>
  <c i="4" r="BK246"/>
  <c r="BK321"/>
  <c r="BK347"/>
  <c i="6" r="J105"/>
  <c i="7" r="J195"/>
  <c i="2" r="BK105"/>
  <c i="3" r="J102"/>
  <c i="4" r="BK373"/>
  <c r="J155"/>
  <c i="7" r="BK181"/>
  <c i="2" r="BK173"/>
  <c r="BK102"/>
  <c i="4" r="BK160"/>
  <c i="6" r="J98"/>
  <c i="7" r="BK177"/>
  <c i="8" r="BK91"/>
  <c i="2" r="J189"/>
  <c i="4" r="BK333"/>
  <c r="BK349"/>
  <c r="BK463"/>
  <c i="5" r="BK118"/>
  <c i="7" r="BK106"/>
  <c i="8" r="BK92"/>
  <c i="2" r="BK221"/>
  <c i="3" r="J103"/>
  <c i="4" r="J136"/>
  <c r="J190"/>
  <c i="8" r="BK90"/>
  <c i="3" r="BK112"/>
  <c i="4" r="BK231"/>
  <c r="BK118"/>
  <c r="BK371"/>
  <c i="6" r="J118"/>
  <c i="2" r="BK157"/>
  <c i="3" r="BK108"/>
  <c i="4" r="BK375"/>
  <c r="BK124"/>
  <c r="J219"/>
  <c i="7" r="J181"/>
  <c i="8" r="BK87"/>
  <c i="2" r="BK110"/>
  <c i="3" r="J101"/>
  <c i="4" r="J373"/>
  <c r="J309"/>
  <c i="8" r="J90"/>
  <c i="3" r="BK101"/>
  <c i="4" r="J434"/>
  <c r="BK272"/>
  <c r="BK427"/>
  <c i="5" r="J95"/>
  <c i="7" r="J123"/>
  <c r="BK110"/>
  <c i="2" r="J148"/>
  <c i="4" r="J343"/>
  <c r="J257"/>
  <c r="J118"/>
  <c i="5" r="BK95"/>
  <c i="7" r="BK183"/>
  <c i="2" r="J201"/>
  <c r="BK126"/>
  <c i="4" r="J412"/>
  <c r="J302"/>
  <c r="J388"/>
  <c i="8" r="BK104"/>
  <c i="2" r="J221"/>
  <c i="4" r="BK259"/>
  <c i="6" r="J121"/>
  <c i="7" r="J127"/>
  <c i="2" r="J169"/>
  <c i="4" r="BK382"/>
  <c r="BK359"/>
  <c r="BK391"/>
  <c r="BK367"/>
  <c i="7" r="J166"/>
  <c i="2" r="J206"/>
  <c r="J145"/>
  <c i="4" r="J359"/>
  <c r="J341"/>
  <c r="J384"/>
  <c i="6" r="J128"/>
  <c i="7" r="J145"/>
  <c i="8" r="BK96"/>
  <c i="2" r="J161"/>
  <c i="4" r="J259"/>
  <c r="J338"/>
  <c i="6" r="BK130"/>
  <c i="7" r="BK166"/>
  <c i="8" r="BK97"/>
  <c i="7" r="BK158"/>
  <c i="3" r="J118"/>
  <c i="4" r="BK136"/>
  <c r="J457"/>
  <c r="BK420"/>
  <c i="6" r="J101"/>
  <c i="7" r="BK117"/>
  <c i="2" r="BK120"/>
  <c i="3" r="BK105"/>
  <c i="4" r="J231"/>
  <c r="J365"/>
  <c r="J164"/>
  <c i="7" r="BK129"/>
  <c r="J188"/>
  <c i="3" r="BK123"/>
  <c r="BK102"/>
  <c i="4" r="BK306"/>
  <c r="BK262"/>
  <c i="2" r="J170"/>
  <c i="3" r="J110"/>
  <c i="2" r="BK203"/>
  <c r="J203"/>
  <c i="3" r="BK100"/>
  <c i="4" r="BK366"/>
  <c r="BK142"/>
  <c i="7" r="J112"/>
  <c i="2" r="BK159"/>
  <c r="F39"/>
  <c r="J180"/>
  <c i="3" r="BK122"/>
  <c i="4" r="BK443"/>
  <c r="J166"/>
  <c r="J272"/>
  <c i="6" r="BK105"/>
  <c i="7" r="BK193"/>
  <c i="2" r="J184"/>
  <c i="4" r="J198"/>
  <c r="BK309"/>
  <c r="J390"/>
  <c r="BK150"/>
  <c i="6" r="J107"/>
  <c i="7" r="J110"/>
  <c r="BK122"/>
  <c i="4" r="J349"/>
  <c r="J184"/>
  <c r="J327"/>
  <c i="6" r="BK107"/>
  <c i="7" r="J158"/>
  <c i="3" r="J114"/>
  <c i="4" r="BK327"/>
  <c r="J244"/>
  <c r="J357"/>
  <c i="6" r="J94"/>
  <c i="7" r="J94"/>
  <c i="2" r="BK170"/>
  <c i="3" r="BK99"/>
  <c i="4" r="BK257"/>
  <c r="J122"/>
  <c i="7" r="BK195"/>
  <c i="2" r="J157"/>
  <c r="J131"/>
  <c i="4" r="J241"/>
  <c r="BK313"/>
  <c r="J408"/>
  <c i="6" r="J130"/>
  <c i="7" r="BK131"/>
  <c i="8" r="BK94"/>
  <c i="2" r="BK134"/>
  <c i="4" r="J385"/>
  <c r="J192"/>
  <c i="6" r="BK98"/>
  <c i="2" r="BK112"/>
  <c i="3" r="J115"/>
  <c r="J99"/>
  <c i="4" r="BK139"/>
  <c i="7" r="J106"/>
  <c i="2" r="J199"/>
  <c r="J142"/>
  <c i="5" r="BK103"/>
  <c i="7" r="J183"/>
  <c r="BK95"/>
  <c i="2" r="J134"/>
  <c i="4" r="BK170"/>
  <c r="BK294"/>
  <c r="BK155"/>
  <c r="J321"/>
  <c i="6" r="F36"/>
  <c r="J110"/>
  <c i="7" r="BK140"/>
  <c i="2" r="J164"/>
  <c r="J224"/>
  <c i="4" r="J345"/>
  <c r="J429"/>
  <c r="J451"/>
  <c i="6" r="J88"/>
  <c i="7" r="BK125"/>
  <c i="2" l="1" r="R137"/>
  <c r="R163"/>
  <c i="3" r="R93"/>
  <c r="R111"/>
  <c i="4" r="T101"/>
  <c r="BK356"/>
  <c r="J356"/>
  <c r="J71"/>
  <c r="P448"/>
  <c r="R471"/>
  <c i="6" r="T87"/>
  <c i="7" r="BK85"/>
  <c r="J85"/>
  <c r="J61"/>
  <c i="2" r="R95"/>
  <c r="R94"/>
  <c r="R151"/>
  <c r="T205"/>
  <c i="3" r="T117"/>
  <c i="4" r="R101"/>
  <c r="BK320"/>
  <c r="J320"/>
  <c r="J69"/>
  <c r="BK401"/>
  <c r="J401"/>
  <c r="J72"/>
  <c i="3" r="BK93"/>
  <c i="4" r="R266"/>
  <c r="P320"/>
  <c r="R401"/>
  <c r="BK471"/>
  <c i="7" r="T152"/>
  <c i="2" r="T137"/>
  <c r="BK163"/>
  <c r="J163"/>
  <c r="J70"/>
  <c i="3" r="P111"/>
  <c i="4" r="P101"/>
  <c r="T356"/>
  <c r="BK479"/>
  <c r="J479"/>
  <c r="J77"/>
  <c i="5" r="P91"/>
  <c r="P90"/>
  <c r="P89"/>
  <c i="1" r="AU60"/>
  <c i="6" r="BK87"/>
  <c r="J87"/>
  <c r="J60"/>
  <c r="T120"/>
  <c i="7" r="R85"/>
  <c i="2" r="BK137"/>
  <c r="J137"/>
  <c r="J66"/>
  <c r="BK151"/>
  <c r="J151"/>
  <c r="J69"/>
  <c r="BK205"/>
  <c r="J205"/>
  <c r="J71"/>
  <c i="3" r="P117"/>
  <c i="4" r="BK266"/>
  <c r="J266"/>
  <c r="J66"/>
  <c r="R320"/>
  <c r="T401"/>
  <c r="P471"/>
  <c i="6" r="BK120"/>
  <c r="J120"/>
  <c r="J65"/>
  <c i="4" r="P266"/>
  <c r="T320"/>
  <c r="R340"/>
  <c r="BK448"/>
  <c r="J448"/>
  <c r="J73"/>
  <c r="T479"/>
  <c i="5" r="R91"/>
  <c r="R90"/>
  <c r="R89"/>
  <c i="6" r="BK100"/>
  <c r="J100"/>
  <c r="J61"/>
  <c r="T112"/>
  <c r="P127"/>
  <c i="7" r="BK152"/>
  <c r="J152"/>
  <c r="J63"/>
  <c i="3" r="BK117"/>
  <c r="J117"/>
  <c r="J69"/>
  <c i="4" r="BK293"/>
  <c r="J293"/>
  <c r="J68"/>
  <c r="R356"/>
  <c r="T471"/>
  <c r="T470"/>
  <c i="5" r="BK91"/>
  <c i="6" r="T100"/>
  <c r="T127"/>
  <c i="7" r="P85"/>
  <c i="8" r="R86"/>
  <c r="R99"/>
  <c i="2" r="P137"/>
  <c r="T151"/>
  <c r="P205"/>
  <c i="3" r="P93"/>
  <c r="R117"/>
  <c i="6" r="R120"/>
  <c i="7" r="R152"/>
  <c i="8" r="P86"/>
  <c r="T93"/>
  <c r="BK102"/>
  <c r="J102"/>
  <c r="J64"/>
  <c i="2" r="T95"/>
  <c r="T94"/>
  <c r="P163"/>
  <c i="3" r="T93"/>
  <c r="BK111"/>
  <c r="J111"/>
  <c r="J68"/>
  <c i="4" r="P293"/>
  <c r="P340"/>
  <c i="6" r="R87"/>
  <c r="R112"/>
  <c r="BK127"/>
  <c r="J127"/>
  <c r="J66"/>
  <c i="8" r="BK93"/>
  <c r="J93"/>
  <c r="J62"/>
  <c r="BK99"/>
  <c r="J99"/>
  <c r="J63"/>
  <c r="T99"/>
  <c i="4" r="T266"/>
  <c r="BK340"/>
  <c r="J340"/>
  <c r="J70"/>
  <c r="T340"/>
  <c r="R448"/>
  <c i="6" r="P87"/>
  <c r="BK112"/>
  <c r="J112"/>
  <c r="J63"/>
  <c r="R127"/>
  <c i="8" r="BK86"/>
  <c r="BK85"/>
  <c r="J85"/>
  <c r="J60"/>
  <c r="R93"/>
  <c r="P102"/>
  <c i="2" r="P95"/>
  <c r="P94"/>
  <c r="P93"/>
  <c i="1" r="AU56"/>
  <c i="2" r="P151"/>
  <c r="P150"/>
  <c r="R205"/>
  <c i="4" r="BK101"/>
  <c r="J101"/>
  <c r="J65"/>
  <c r="T293"/>
  <c r="P401"/>
  <c r="R479"/>
  <c i="6" r="R100"/>
  <c i="7" r="P152"/>
  <c i="8" r="T86"/>
  <c r="P99"/>
  <c r="R102"/>
  <c i="2" r="BK95"/>
  <c r="J95"/>
  <c r="J65"/>
  <c r="T163"/>
  <c r="T150"/>
  <c i="3" r="T111"/>
  <c r="T106"/>
  <c i="4" r="R293"/>
  <c r="P356"/>
  <c r="T448"/>
  <c r="P479"/>
  <c i="5" r="T91"/>
  <c r="T90"/>
  <c r="T89"/>
  <c i="6" r="P100"/>
  <c r="P112"/>
  <c r="P120"/>
  <c i="7" r="T85"/>
  <c r="T84"/>
  <c r="T83"/>
  <c i="8" r="P93"/>
  <c r="T102"/>
  <c i="3" r="BK124"/>
  <c r="J124"/>
  <c r="J70"/>
  <c i="4" r="BK290"/>
  <c r="J290"/>
  <c r="J67"/>
  <c i="3" r="BK107"/>
  <c r="J107"/>
  <c r="J66"/>
  <c r="BK109"/>
  <c r="J109"/>
  <c r="J67"/>
  <c i="6" r="BK109"/>
  <c r="J109"/>
  <c r="J62"/>
  <c i="4" r="BK467"/>
  <c r="J467"/>
  <c r="J74"/>
  <c i="7" r="BK149"/>
  <c r="J149"/>
  <c r="J62"/>
  <c i="5" r="BK117"/>
  <c r="J117"/>
  <c r="J67"/>
  <c i="6" r="BK117"/>
  <c r="J117"/>
  <c r="J64"/>
  <c i="5" r="BK114"/>
  <c r="J114"/>
  <c r="J66"/>
  <c i="2" r="BK147"/>
  <c r="J147"/>
  <c r="J67"/>
  <c i="7" r="BK84"/>
  <c r="J84"/>
  <c r="J60"/>
  <c i="8" r="BE90"/>
  <c r="BE92"/>
  <c r="BE100"/>
  <c r="F55"/>
  <c r="BE91"/>
  <c r="BE96"/>
  <c r="BE104"/>
  <c r="BE87"/>
  <c r="BE89"/>
  <c r="J52"/>
  <c r="BE88"/>
  <c r="BE98"/>
  <c r="BE101"/>
  <c r="BE95"/>
  <c r="BE97"/>
  <c r="E48"/>
  <c r="BE103"/>
  <c r="BE94"/>
  <c i="6" r="BK86"/>
  <c r="J86"/>
  <c i="7" r="BE100"/>
  <c r="BE102"/>
  <c r="BE136"/>
  <c r="BE166"/>
  <c r="BE177"/>
  <c r="J77"/>
  <c r="BE101"/>
  <c r="BE145"/>
  <c r="BE156"/>
  <c r="BE105"/>
  <c r="BE110"/>
  <c r="BE112"/>
  <c r="BE138"/>
  <c r="BE158"/>
  <c r="BE181"/>
  <c r="BE195"/>
  <c r="BE86"/>
  <c r="BE190"/>
  <c r="BE193"/>
  <c r="F55"/>
  <c r="BE150"/>
  <c r="E48"/>
  <c r="BE143"/>
  <c r="BE172"/>
  <c r="BE92"/>
  <c r="BE106"/>
  <c r="BE117"/>
  <c r="BE125"/>
  <c r="BE131"/>
  <c r="BE140"/>
  <c r="BE161"/>
  <c r="BE173"/>
  <c r="BE179"/>
  <c r="BE186"/>
  <c r="BE153"/>
  <c r="BE122"/>
  <c r="BE123"/>
  <c r="BE127"/>
  <c r="BE129"/>
  <c r="BE175"/>
  <c r="BE94"/>
  <c r="BE95"/>
  <c r="BE114"/>
  <c r="BE133"/>
  <c r="BE163"/>
  <c r="BE183"/>
  <c r="BE108"/>
  <c r="BE188"/>
  <c i="6" r="J80"/>
  <c r="BE103"/>
  <c i="5" r="J91"/>
  <c r="J65"/>
  <c i="6" r="BE94"/>
  <c r="E48"/>
  <c r="BE98"/>
  <c r="BE105"/>
  <c r="BE107"/>
  <c r="BE88"/>
  <c r="F55"/>
  <c r="BE101"/>
  <c r="BE110"/>
  <c r="BE121"/>
  <c r="BE113"/>
  <c r="BE115"/>
  <c r="BE118"/>
  <c r="BE123"/>
  <c r="BE125"/>
  <c r="BE128"/>
  <c r="BE130"/>
  <c r="BE92"/>
  <c r="BE96"/>
  <c i="1" r="BC61"/>
  <c i="4" r="BK100"/>
  <c r="J471"/>
  <c r="J76"/>
  <c i="5" r="J56"/>
  <c r="E77"/>
  <c r="F86"/>
  <c r="BE92"/>
  <c r="BE95"/>
  <c r="BE97"/>
  <c r="BE101"/>
  <c r="BE107"/>
  <c r="BE115"/>
  <c r="BE103"/>
  <c r="BE105"/>
  <c r="BE111"/>
  <c r="BE118"/>
  <c i="1" r="BB60"/>
  <c i="3" r="J93"/>
  <c r="J64"/>
  <c i="4" r="F59"/>
  <c r="BE113"/>
  <c r="BE124"/>
  <c r="BE136"/>
  <c r="BE162"/>
  <c r="BE241"/>
  <c r="BE255"/>
  <c r="BE262"/>
  <c r="BE294"/>
  <c r="BE298"/>
  <c r="BE327"/>
  <c r="BE347"/>
  <c r="BE359"/>
  <c r="BE366"/>
  <c r="E50"/>
  <c r="BE118"/>
  <c r="BE122"/>
  <c r="BE250"/>
  <c r="BE291"/>
  <c r="BE371"/>
  <c r="BE408"/>
  <c r="BE420"/>
  <c r="BE427"/>
  <c r="BE440"/>
  <c r="BE457"/>
  <c r="BE472"/>
  <c r="BE343"/>
  <c r="BE357"/>
  <c r="BE449"/>
  <c r="BE455"/>
  <c r="BE459"/>
  <c r="BE461"/>
  <c r="BE480"/>
  <c r="BE142"/>
  <c r="BE390"/>
  <c r="BE397"/>
  <c r="BE414"/>
  <c r="BE423"/>
  <c r="BE425"/>
  <c r="BE443"/>
  <c r="BE465"/>
  <c r="BE476"/>
  <c r="BE482"/>
  <c r="BE111"/>
  <c r="BE190"/>
  <c r="BE333"/>
  <c r="BE341"/>
  <c r="BE351"/>
  <c r="BE484"/>
  <c r="BE184"/>
  <c r="BE192"/>
  <c r="BE203"/>
  <c r="BE257"/>
  <c r="BE380"/>
  <c r="BE402"/>
  <c r="BE437"/>
  <c r="BE463"/>
  <c r="BE368"/>
  <c r="BE382"/>
  <c r="BE385"/>
  <c r="BE387"/>
  <c r="BE434"/>
  <c r="BE451"/>
  <c r="BE150"/>
  <c r="BE188"/>
  <c r="BE194"/>
  <c r="BE206"/>
  <c r="BE231"/>
  <c r="BE248"/>
  <c r="BE318"/>
  <c r="BE367"/>
  <c r="BE379"/>
  <c r="BE391"/>
  <c r="BE410"/>
  <c r="BE429"/>
  <c r="J93"/>
  <c r="BE126"/>
  <c r="BE178"/>
  <c r="BE313"/>
  <c r="BE102"/>
  <c r="BE139"/>
  <c r="BE164"/>
  <c r="BE246"/>
  <c r="BE264"/>
  <c r="BE267"/>
  <c r="BE272"/>
  <c r="BE283"/>
  <c r="BE304"/>
  <c r="BE306"/>
  <c r="BE375"/>
  <c r="BE388"/>
  <c r="BE398"/>
  <c r="BE412"/>
  <c r="BE468"/>
  <c r="BE108"/>
  <c r="BE120"/>
  <c r="BE160"/>
  <c r="BE170"/>
  <c r="BE182"/>
  <c r="BE219"/>
  <c r="BE237"/>
  <c r="BE244"/>
  <c r="BE259"/>
  <c r="BE275"/>
  <c r="BE302"/>
  <c r="BE309"/>
  <c r="BE321"/>
  <c r="BE345"/>
  <c r="BE349"/>
  <c r="BE353"/>
  <c r="BE365"/>
  <c r="BE373"/>
  <c r="BE384"/>
  <c r="BE115"/>
  <c r="BE155"/>
  <c r="BE166"/>
  <c r="BE174"/>
  <c r="BE198"/>
  <c r="BE338"/>
  <c r="BE396"/>
  <c i="3" r="J56"/>
  <c r="BE102"/>
  <c r="BE104"/>
  <c r="BE94"/>
  <c r="BE96"/>
  <c r="BE110"/>
  <c r="F89"/>
  <c r="BE100"/>
  <c r="BE123"/>
  <c r="E50"/>
  <c r="BE95"/>
  <c r="BE112"/>
  <c r="BE118"/>
  <c r="BE121"/>
  <c r="J59"/>
  <c r="BE97"/>
  <c r="BE99"/>
  <c r="BE105"/>
  <c r="BE115"/>
  <c i="2" r="BK94"/>
  <c r="J94"/>
  <c r="J64"/>
  <c i="3" r="BE103"/>
  <c r="BE114"/>
  <c r="BE98"/>
  <c r="BE101"/>
  <c r="BE113"/>
  <c i="2" r="BK150"/>
  <c r="J150"/>
  <c r="J68"/>
  <c i="3" r="BE116"/>
  <c r="BE119"/>
  <c r="BE120"/>
  <c r="BE125"/>
  <c r="BE108"/>
  <c r="BE122"/>
  <c i="1" r="AW56"/>
  <c i="2" r="J56"/>
  <c r="E81"/>
  <c r="BE110"/>
  <c r="BE116"/>
  <c r="BE118"/>
  <c r="BE120"/>
  <c r="BE126"/>
  <c r="BE138"/>
  <c r="BE227"/>
  <c r="BE102"/>
  <c r="BE122"/>
  <c r="BE203"/>
  <c r="BE210"/>
  <c r="BE218"/>
  <c r="BE221"/>
  <c r="BE224"/>
  <c r="F90"/>
  <c r="BE96"/>
  <c r="BE112"/>
  <c r="BE142"/>
  <c r="BE145"/>
  <c r="BE148"/>
  <c r="BE152"/>
  <c r="BE155"/>
  <c r="BE157"/>
  <c r="BE159"/>
  <c r="BE161"/>
  <c r="BE167"/>
  <c r="BE169"/>
  <c r="BE170"/>
  <c r="BE173"/>
  <c r="BE175"/>
  <c r="BE180"/>
  <c r="BE184"/>
  <c r="BE189"/>
  <c r="BE193"/>
  <c r="BE196"/>
  <c r="BE199"/>
  <c r="BE214"/>
  <c i="1" r="BB56"/>
  <c i="2" r="BE164"/>
  <c r="BE201"/>
  <c r="BE206"/>
  <c i="1" r="BC56"/>
  <c i="2" r="BE105"/>
  <c r="BE131"/>
  <c r="BE134"/>
  <c i="1" r="BA56"/>
  <c r="BD56"/>
  <c i="8" r="F36"/>
  <c i="1" r="BC63"/>
  <c i="4" r="F37"/>
  <c i="1" r="BB59"/>
  <c r="BB58"/>
  <c r="AX58"/>
  <c i="3" r="J36"/>
  <c i="1" r="AW57"/>
  <c i="4" r="F39"/>
  <c i="1" r="BD59"/>
  <c i="8" r="F37"/>
  <c i="1" r="BD63"/>
  <c i="6" r="J34"/>
  <c i="1" r="AW61"/>
  <c i="8" r="J34"/>
  <c i="1" r="AW63"/>
  <c i="6" r="J30"/>
  <c i="8" r="F35"/>
  <c i="1" r="BB63"/>
  <c i="6" r="F37"/>
  <c i="1" r="BD61"/>
  <c i="7" r="J34"/>
  <c i="1" r="AW62"/>
  <c i="7" r="F37"/>
  <c i="1" r="BD62"/>
  <c i="7" r="F36"/>
  <c i="1" r="BC62"/>
  <c i="3" r="F36"/>
  <c i="1" r="BA57"/>
  <c r="BA55"/>
  <c r="AW55"/>
  <c i="6" r="F35"/>
  <c i="1" r="BB61"/>
  <c r="AS54"/>
  <c i="8" r="F34"/>
  <c i="1" r="BA63"/>
  <c i="7" r="F34"/>
  <c i="1" r="BA62"/>
  <c i="5" r="F38"/>
  <c i="1" r="BC60"/>
  <c i="7" r="F35"/>
  <c i="1" r="BB62"/>
  <c i="3" r="F38"/>
  <c i="1" r="BC57"/>
  <c r="BC55"/>
  <c r="AY55"/>
  <c i="4" r="F36"/>
  <c i="1" r="BA59"/>
  <c i="4" r="F38"/>
  <c i="1" r="BC59"/>
  <c i="5" r="F39"/>
  <c i="1" r="BD60"/>
  <c i="3" r="F39"/>
  <c i="1" r="BD57"/>
  <c r="BD55"/>
  <c i="3" r="F37"/>
  <c i="1" r="BB57"/>
  <c r="BB55"/>
  <c r="AX55"/>
  <c i="6" r="F34"/>
  <c i="1" r="BA61"/>
  <c i="5" r="F36"/>
  <c i="1" r="BA60"/>
  <c i="5" r="J36"/>
  <c i="1" r="AW60"/>
  <c i="4" r="J36"/>
  <c i="1" r="AW59"/>
  <c i="3" l="1" r="P106"/>
  <c i="4" r="P100"/>
  <c i="3" r="T92"/>
  <c i="4" r="P470"/>
  <c r="P99"/>
  <c i="1" r="AU59"/>
  <c i="8" r="P85"/>
  <c r="P84"/>
  <c i="1" r="AU63"/>
  <c i="6" r="R86"/>
  <c i="8" r="R85"/>
  <c r="R84"/>
  <c r="T85"/>
  <c r="T84"/>
  <c i="3" r="P92"/>
  <c i="1" r="AU57"/>
  <c i="2" r="R150"/>
  <c r="R93"/>
  <c i="6" r="P86"/>
  <c i="1" r="AU61"/>
  <c i="7" r="P84"/>
  <c r="P83"/>
  <c i="1" r="AU62"/>
  <c i="4" r="T100"/>
  <c r="T99"/>
  <c i="2" r="T93"/>
  <c i="4" r="R100"/>
  <c i="6" r="T86"/>
  <c i="5" r="BK90"/>
  <c r="J90"/>
  <c r="J64"/>
  <c i="7" r="R84"/>
  <c r="R83"/>
  <c i="4" r="BK470"/>
  <c r="J470"/>
  <c r="J75"/>
  <c r="R470"/>
  <c i="3" r="R106"/>
  <c r="R92"/>
  <c r="BK106"/>
  <c r="J106"/>
  <c r="J65"/>
  <c i="8" r="J86"/>
  <c r="J61"/>
  <c r="BK84"/>
  <c r="J84"/>
  <c r="J59"/>
  <c i="7" r="BK83"/>
  <c r="J83"/>
  <c r="J59"/>
  <c i="1" r="AG61"/>
  <c i="6" r="J59"/>
  <c i="4" r="J100"/>
  <c r="J64"/>
  <c i="2" r="BK93"/>
  <c r="J93"/>
  <c r="J63"/>
  <c r="F35"/>
  <c i="1" r="AZ56"/>
  <c r="AU55"/>
  <c i="4" r="J35"/>
  <c i="1" r="AV59"/>
  <c r="AT59"/>
  <c i="5" r="J35"/>
  <c i="1" r="AV60"/>
  <c r="AT60"/>
  <c i="2" r="J35"/>
  <c i="1" r="AV56"/>
  <c r="AT56"/>
  <c i="7" r="J33"/>
  <c i="1" r="AV62"/>
  <c r="AT62"/>
  <c r="BC58"/>
  <c r="AY58"/>
  <c r="BD58"/>
  <c i="8" r="F33"/>
  <c i="1" r="AZ63"/>
  <c i="6" r="J33"/>
  <c i="1" r="AV61"/>
  <c r="AT61"/>
  <c r="AN61"/>
  <c i="7" r="F33"/>
  <c i="1" r="AZ62"/>
  <c i="5" r="F35"/>
  <c i="1" r="AZ60"/>
  <c r="AU58"/>
  <c i="4" r="F35"/>
  <c i="1" r="AZ59"/>
  <c i="3" r="J35"/>
  <c i="1" r="AV57"/>
  <c r="AT57"/>
  <c i="6" r="F33"/>
  <c i="1" r="AZ61"/>
  <c i="3" r="F35"/>
  <c i="1" r="AZ57"/>
  <c r="BA58"/>
  <c r="AW58"/>
  <c r="BB54"/>
  <c r="AX54"/>
  <c i="8" r="J33"/>
  <c i="1" r="AV63"/>
  <c r="AT63"/>
  <c i="4" l="1" r="R99"/>
  <c r="BK99"/>
  <c r="J99"/>
  <c r="J63"/>
  <c i="5" r="BK89"/>
  <c r="J89"/>
  <c i="3" r="BK92"/>
  <c r="J92"/>
  <c i="6" r="J39"/>
  <c i="1" r="AU54"/>
  <c i="8" r="J30"/>
  <c i="1" r="AG63"/>
  <c i="7" r="J30"/>
  <c i="1" r="AG62"/>
  <c r="AN62"/>
  <c r="BA54"/>
  <c r="AW54"/>
  <c r="AK30"/>
  <c i="2" r="J32"/>
  <c i="1" r="AG56"/>
  <c i="5" r="J32"/>
  <c i="1" r="AG60"/>
  <c i="3" r="J32"/>
  <c i="1" r="AG57"/>
  <c r="AZ55"/>
  <c r="AV55"/>
  <c r="AT55"/>
  <c r="AZ58"/>
  <c r="AV58"/>
  <c r="AT58"/>
  <c r="BD54"/>
  <c r="W33"/>
  <c r="W31"/>
  <c r="BC54"/>
  <c r="AY54"/>
  <c i="3" l="1" r="J41"/>
  <c i="8" r="J39"/>
  <c i="5" r="J41"/>
  <c i="3" r="J63"/>
  <c i="5" r="J63"/>
  <c i="7" r="J39"/>
  <c i="2" r="J41"/>
  <c i="1" r="AN56"/>
  <c r="AN60"/>
  <c r="AN57"/>
  <c r="AN63"/>
  <c r="AZ54"/>
  <c r="W29"/>
  <c r="W32"/>
  <c r="AG55"/>
  <c r="W30"/>
  <c i="4" r="J32"/>
  <c i="1" r="AG59"/>
  <c r="AN59"/>
  <c l="1" r="AN55"/>
  <c i="4" r="J41"/>
  <c i="1" r="AV54"/>
  <c r="AK29"/>
  <c r="AG58"/>
  <c l="1" r="AN58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<sst xmlns="http://schemas.openxmlformats.org/spreadsheetml/2006/main">
  <si>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</si>
  <si>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</si>
  <si>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</si>
  <si>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</si>
  <si>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</si>
  <si>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{e3a61ddb-f47c-4d58-935b-cb234282d4ce}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</si>
  <si>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</si>
  <si>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</si>
  <si>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</si>
  <si>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</si>
  <si>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</si>
  <si>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</si>
  <si>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</si>
  <si>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</si>
  <si>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</si>
  <si>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</si>
  <si>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</si>
  <si>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atria objektu na ul. V Zálomu 1, Ostrava-Zábřeh</t>
  </si>
  <si>
    <t>KSO:</t>
  </si>
  <si>
    <t/>
  </si>
  <si>
    <t>CC-CZ:</t>
  </si>
  <si>
    <t>Místo:</t>
  </si>
  <si>
    <t>parcely č. 287/29, 4591</t>
  </si>
  <si>
    <t>Datum:</t>
  </si>
  <si>
    <t>24. 3. 2023</t>
  </si>
  <si>
    <t>Zadavatel:</t>
  </si>
  <si>
    <t>IČ:</t>
  </si>
  <si>
    <t>SMO, městský obvod Ostrava - Jih</t>
  </si>
  <si>
    <t>DIČ:</t>
  </si>
  <si>
    <t>Uchazeč:</t>
  </si>
  <si>
    <t>Vyplň údaj</t>
  </si>
  <si>
    <t>Projektant:</t>
  </si>
  <si>
    <t>Dopravní projekce Bojko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</si>
  <si>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</si>
  <si>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</si>
  <si>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</si>
  <si>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</si>
  <si>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</si>
  <si>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</si>
  <si>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</si>
  <si>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</si>
  <si>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</si>
  <si>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</si>
  <si>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</si>
  <si>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</si>
  <si>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</si>
  <si>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</si>
  <si>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</si>
  <si>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</si>
  <si>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</si>
  <si>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</si>
  <si>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</si>
  <si>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</si>
  <si>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</si>
  <si>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</si>
  <si>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</si>
  <si>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</si>
  <si>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</si>
  <si>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</si>
  <si>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</si>
  <si>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</si>
  <si>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</si>
  <si>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</si>
  <si>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</si>
  <si>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</si>
  <si>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</si>
  <si>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</si>
  <si>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</si>
  <si>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</si>
  <si>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</si>
  <si>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</si>
  <si>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</si>
  <si>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</si>
  <si>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</si>
  <si>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</si>
  <si>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</t>
  </si>
  <si>
    <t>Architektonicko-stavební řešení</t>
  </si>
  <si>
    <t>STA</t>
  </si>
  <si>
    <t>1</t>
  </si>
  <si>
    <t>{33b93faa-db96-4363-97dd-1485829e0569}</t>
  </si>
  <si>
    <t>2</t>
  </si>
  <si>
    <t>/</t>
  </si>
  <si>
    <t>D1.1</t>
  </si>
  <si>
    <t>Soupis</t>
  </si>
  <si>
    <t>{5c916088-bd9f-45c6-ab72-db0f5d2d4232}</t>
  </si>
  <si>
    <t>SO 401</t>
  </si>
  <si>
    <t>Zařízení silnoproudé elektrotechniky</t>
  </si>
  <si>
    <t>{c61c4917-1186-4831-ade1-6884965ec474}</t>
  </si>
  <si>
    <t>SO 101</t>
  </si>
  <si>
    <t>Zpevněné plochy</t>
  </si>
  <si>
    <t>{c05046c7-671e-4138-bbee-89f6ce53af60}</t>
  </si>
  <si>
    <t>01</t>
  </si>
  <si>
    <t>{3802b644-c699-4b88-b737-5c4ea779234f}</t>
  </si>
  <si>
    <t>02</t>
  </si>
  <si>
    <t>Zpevněné plochy - sanace</t>
  </si>
  <si>
    <t>{ab1de6c9-f226-4c20-a90e-6538de6587b5}</t>
  </si>
  <si>
    <t>SO 201</t>
  </si>
  <si>
    <t>Opěrné zdi</t>
  </si>
  <si>
    <t>{2fa6cd8e-53df-40b6-bc55-d206ed730581}</t>
  </si>
  <si>
    <t>SO 801</t>
  </si>
  <si>
    <t>Sadové úpravy</t>
  </si>
  <si>
    <t>{b51b2909-003c-48c3-8ad0-9691a6402a88}</t>
  </si>
  <si>
    <t>VRN</t>
  </si>
  <si>
    <t>Vedlejší rozpočtové náklady</t>
  </si>
  <si>
    <t>{ba72d406-ba68-4ea5-b795-7cb9996ea79e}</t>
  </si>
  <si>
    <t>KRYCÍ LIST SOUPISU PRACÍ</t>
  </si>
  <si>
    <t>Objekt:</t>
  </si>
  <si>
    <t>D.1 - Architektonicko-stavební řešení</t>
  </si>
  <si>
    <t>Soupis:</t>
  </si>
  <si>
    <t>D1.1 -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</si>
  <si>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</si>
  <si>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</si>
  <si>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</si>
  <si>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</si>
  <si>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</si>
  <si>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</si>
  <si>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</si>
  <si>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</si>
  <si>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</si>
  <si>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</si>
  <si>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</si>
  <si>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</si>
  <si>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</si>
  <si>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</si>
  <si>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</si>
  <si>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</si>
  <si>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</si>
  <si>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</si>
  <si>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</si>
  <si>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</si>
  <si>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</si>
  <si>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</si>
  <si>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</si>
  <si>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</si>
  <si>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</si>
  <si>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</si>
  <si>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</si>
  <si>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</si>
  <si>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</si>
  <si>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</si>
  <si>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120001101</t>
  </si>
  <si>
    <t>Příplatek k cenám vykopávek za ztížení vykopávky v blízkosti podzemního vedení nebo výbušnin v horninách jakékoliv třídy</t>
  </si>
  <si>
    <t>m3</t>
  </si>
  <si>
    <t>CS ÚRS 2023 01</t>
  </si>
  <si>
    <t>4</t>
  </si>
  <si>
    <t>1554389450</t>
  </si>
  <si>
    <t>Online PSC</t>
  </si>
  <si>
    <t>https://podminky.urs.cz/item/CS_URS_2023_01/120001101</t>
  </si>
  <si>
    <t>VV</t>
  </si>
  <si>
    <t>"Vyrovnání podkladu"5,560*6,4*0,15</t>
  </si>
  <si>
    <t>"Základy"1,2*1,2*1,0*2</t>
  </si>
  <si>
    <t>"Základy"1,2*(0,6+0,9)*1,0*2</t>
  </si>
  <si>
    <t>Součet</t>
  </si>
  <si>
    <t>122251101</t>
  </si>
  <si>
    <t>Odkopávky a prokopávky nezapažené strojně v hornině třídy těžitelnosti I skupiny 3 do 20 m3</t>
  </si>
  <si>
    <t>-778078671</t>
  </si>
  <si>
    <t>https://podminky.urs.cz/item/CS_URS_2023_01/122251101</t>
  </si>
  <si>
    <t>3</t>
  </si>
  <si>
    <t>131213711</t>
  </si>
  <si>
    <t>Hloubení zapažených jam ručně s urovnáním dna do předepsaného profilu a spádu v hornině třídy těžitelnosti I skupiny 3 soudržných</t>
  </si>
  <si>
    <t>-1533594924</t>
  </si>
  <si>
    <t>https://podminky.urs.cz/item/CS_URS_2023_01/131213711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</si>
  <si>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</si>
  <si>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</si>
  <si>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1762406471</t>
  </si>
  <si>
    <t>https://podminky.urs.cz/item/CS_URS_2023_01/162751117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</si>
  <si>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</si>
  <si>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</si>
  <si>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</si>
  <si>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703817508</t>
  </si>
  <si>
    <t>https://podminky.urs.cz/item/CS_URS_2023_01/162751119</t>
  </si>
  <si>
    <t>P</t>
  </si>
  <si>
    <t>Poznámka k položce:_x000d_
Celkem 15km.</t>
  </si>
  <si>
    <t>11,818*5 'Přepočtené koeficientem množství</t>
  </si>
  <si>
    <t>6</t>
  </si>
  <si>
    <t>167151111</t>
  </si>
  <si>
    <t>Nakládání, skládání a překládání neulehlého výkopku nebo sypaniny strojně nakládání, množství přes 100 m3, z hornin třídy těžitelnosti I, skupiny 1 až 3</t>
  </si>
  <si>
    <t>485645152</t>
  </si>
  <si>
    <t>https://podminky.urs.cz/item/CS_URS_2023_01/167151111</t>
  </si>
  <si>
    <t>7</t>
  </si>
  <si>
    <t>167151121</t>
  </si>
  <si>
    <t>Nakládání, skládání a překládání neulehlého výkopku nebo sypaniny strojně skládání nebo překládání, z hornin třídy těžitelnosti I, skupiny 1 až 3</t>
  </si>
  <si>
    <t>1149279480</t>
  </si>
  <si>
    <t>https://podminky.urs.cz/item/CS_URS_2023_01/167151121</t>
  </si>
  <si>
    <t>8</t>
  </si>
  <si>
    <t>171201201</t>
  </si>
  <si>
    <t>Uložení sypaniny na skládky nebo meziskládky bez hutnění s upravením uložené sypaniny do předepsaného tvaru</t>
  </si>
  <si>
    <t>-1639732759</t>
  </si>
  <si>
    <t>https://podminky.urs.cz/item/CS_URS_2023_01/171201201</t>
  </si>
  <si>
    <t>9</t>
  </si>
  <si>
    <t>171201231</t>
  </si>
  <si>
    <t>Poplatek za uložení stavebního odpadu na recyklační skládce (skládkovné) zeminy a kamení zatříděného do Katalogu odpadů pod kódem 17 05 04</t>
  </si>
  <si>
    <t>t</t>
  </si>
  <si>
    <t>-1792748320</t>
  </si>
  <si>
    <t>https://podminky.urs.cz/item/CS_URS_2023_01/171201231</t>
  </si>
  <si>
    <t>Poznámka k položce:_x000d_
Koeficient 1,9 pro přepočet m3 na t.</t>
  </si>
  <si>
    <t>11,818*1,9 'Přepočtené koeficientem množství</t>
  </si>
  <si>
    <t>10</t>
  </si>
  <si>
    <t>174151101</t>
  </si>
  <si>
    <t>Zásyp sypaninou z jakékoliv horniny strojně s uložením výkopku ve vrstvách se zhutněním jam, šachet, rýh nebo kolem objektů v těchto vykopávkách</t>
  </si>
  <si>
    <t>1560176996</t>
  </si>
  <si>
    <t>https://podminky.urs.cz/item/CS_URS_2023_01/174151101</t>
  </si>
  <si>
    <t>"Obsyp zákl. patek"6,480</t>
  </si>
  <si>
    <t>"mínus objem patek"-2,56</t>
  </si>
  <si>
    <t>11</t>
  </si>
  <si>
    <t>M</t>
  </si>
  <si>
    <t>58343930</t>
  </si>
  <si>
    <t>kamenivo drcené hrubé frakce 16/32</t>
  </si>
  <si>
    <t>965689229</t>
  </si>
  <si>
    <t>3,92*1,9 'Přepočtené koeficientem množství</t>
  </si>
  <si>
    <t>12</t>
  </si>
  <si>
    <t>181951112</t>
  </si>
  <si>
    <t>Úprava pláně vyrovnáním výškových rozdílů strojně v hornině třídy těžitelnosti I, skupiny 1 až 3 se zhutněním</t>
  </si>
  <si>
    <t>m2</t>
  </si>
  <si>
    <t>54018679</t>
  </si>
  <si>
    <t>https://podminky.urs.cz/item/CS_URS_2023_01/181951112</t>
  </si>
  <si>
    <t>"Vyrovnání podkladu"5,560*6,4</t>
  </si>
  <si>
    <t>Zakládání</t>
  </si>
  <si>
    <t>13</t>
  </si>
  <si>
    <t>275313611</t>
  </si>
  <si>
    <t>Základy z betonu prostého patky a bloky z betonu kamenem neprokládaného tř. C 16/20</t>
  </si>
  <si>
    <t>12234949</t>
  </si>
  <si>
    <t>https://podminky.urs.cz/item/CS_URS_2023_01/275313611</t>
  </si>
  <si>
    <t>"Základy"(0,8*0,8*1)*4</t>
  </si>
  <si>
    <t>2,56*1,05 'Přepočtené koeficientem množství</t>
  </si>
  <si>
    <t>14</t>
  </si>
  <si>
    <t>275351121</t>
  </si>
  <si>
    <t>Bednění základů patek zřízení</t>
  </si>
  <si>
    <t>-289996146</t>
  </si>
  <si>
    <t>https://podminky.urs.cz/item/CS_URS_2023_01/275351121</t>
  </si>
  <si>
    <t>"Základy"(0,8*4*1)*4</t>
  </si>
  <si>
    <t>275351122</t>
  </si>
  <si>
    <t>Bednění základů patek odstranění</t>
  </si>
  <si>
    <t>408855045</t>
  </si>
  <si>
    <t>https://podminky.urs.cz/item/CS_URS_2023_01/275351122</t>
  </si>
  <si>
    <t>998</t>
  </si>
  <si>
    <t>Přesun hmot</t>
  </si>
  <si>
    <t>16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</si>
  <si>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</si>
  <si>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</si>
  <si>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877775904</t>
  </si>
  <si>
    <t>https://podminky.urs.cz/item/CS_URS_2023_01/998011001</t>
  </si>
  <si>
    <t>PSV</t>
  </si>
  <si>
    <t>Práce a dodávky PSV</t>
  </si>
  <si>
    <t>712</t>
  </si>
  <si>
    <t>Povlakové krytiny</t>
  </si>
  <si>
    <t>17</t>
  </si>
  <si>
    <t>712341559</t>
  </si>
  <si>
    <t>Provedení povlakové krytiny střech plochých do 10° pásy přitavením NAIP v plné ploše</t>
  </si>
  <si>
    <t>-912499806</t>
  </si>
  <si>
    <t>https://podminky.urs.cz/item/CS_URS_2023_01/712341559</t>
  </si>
  <si>
    <t>"Vrchní hydroizolace"6*7,340</t>
  </si>
  <si>
    <t>18</t>
  </si>
  <si>
    <t>62853003</t>
  </si>
  <si>
    <t>pás asfaltový natavitelný modifikovaný SBS tl 3,5mm s vložkou ze skleněné tkaniny a spalitelnou PE fólií nebo jemnozrnným minerálním posypem na horním povrchu</t>
  </si>
  <si>
    <t>32</t>
  </si>
  <si>
    <t>-1032183650</t>
  </si>
  <si>
    <t>44,04*1,1655 'Přepočtené koeficientem množství</t>
  </si>
  <si>
    <t>19</t>
  </si>
  <si>
    <t>712363411.R01</t>
  </si>
  <si>
    <t>Provedení povlakové krytiny střech plochých do 10° s mechanicky kotvenou izolací včetně položení fólie a horkovzdušného svaření, kotvené do trapézového plechu nebo do dřeva</t>
  </si>
  <si>
    <t>na podkladě CS ÚRS</t>
  </si>
  <si>
    <t>-1729001253</t>
  </si>
  <si>
    <t>"Podkladní hydroizolace"6*7,340</t>
  </si>
  <si>
    <t>20</t>
  </si>
  <si>
    <t>62855036</t>
  </si>
  <si>
    <t>pás asfaltový mechanicky kotvený modifikovaný SBS tl 2,0mm s vložkou z polyesterové rohože a spalitenou PE fólií na horním povrchu</t>
  </si>
  <si>
    <t>-713511397</t>
  </si>
  <si>
    <t>998712181</t>
  </si>
  <si>
    <t>Přesun hmot pro povlakové krytiny stanovený z hmotnosti přesunovaného materiálu Příplatek k cenám za přesun prováděný bez použití mechanizace pro jakoukoliv výšku objektu</t>
  </si>
  <si>
    <t>1986236019</t>
  </si>
  <si>
    <t>https://podminky.urs.cz/item/CS_URS_2023_01/998712181</t>
  </si>
  <si>
    <t>762</t>
  </si>
  <si>
    <t>Konstrukce tesařské</t>
  </si>
  <si>
    <t>22</t>
  </si>
  <si>
    <t>762081150</t>
  </si>
  <si>
    <t>Hoblování hraněného řeziva přímo na staveništi ve staveništní dílně</t>
  </si>
  <si>
    <t>-1655361506</t>
  </si>
  <si>
    <t>https://podminky.urs.cz/item/CS_URS_2023_01/762081150</t>
  </si>
  <si>
    <t>1,086+0,638+1,101</t>
  </si>
  <si>
    <t>23</t>
  </si>
  <si>
    <t>762083122</t>
  </si>
  <si>
    <t>Impregnace řeziva máčením proti dřevokaznému hmyzu, houbám a plísním, třída ohrožení 3 a 4 (dřevo v exteriéru)</t>
  </si>
  <si>
    <t>697115786</t>
  </si>
  <si>
    <t>https://podminky.urs.cz/item/CS_URS_2023_01/762083122</t>
  </si>
  <si>
    <t>24</t>
  </si>
  <si>
    <t>762083122.R01</t>
  </si>
  <si>
    <t>Impregnace tlaková řeziva proti dřevokaznému hmyzu, houbám a plísním (dřevo v exteriéru)</t>
  </si>
  <si>
    <t>865103804</t>
  </si>
  <si>
    <t>25</t>
  </si>
  <si>
    <t>762085103</t>
  </si>
  <si>
    <t>Montáž ocelových spojovacích prostředků (materiál ve specifikaci) kotevních želez příložek, patek, táhel</t>
  </si>
  <si>
    <t>kus</t>
  </si>
  <si>
    <t>1012510983</t>
  </si>
  <si>
    <t>https://podminky.urs.cz/item/CS_URS_2023_01/762085103</t>
  </si>
  <si>
    <t>"Kotevní profil"4</t>
  </si>
  <si>
    <t>26</t>
  </si>
  <si>
    <t>54825047.R01</t>
  </si>
  <si>
    <t>kotevní profil tvaru U180 dl. 1000 mm</t>
  </si>
  <si>
    <t>1257439385</t>
  </si>
  <si>
    <t>Poznámka k položce:_x000d_
Povrchová úprava 1x základní nátěr 2x krycí nátěr (syntetický, barva antracit).</t>
  </si>
  <si>
    <t>27</t>
  </si>
  <si>
    <t>762112120</t>
  </si>
  <si>
    <t>Montáž konstrukce stěn a příček na hladko (bez zářezů) z hraněného a polohraněného řeziva, průřezové plochy přes 120 do 224 cm2</t>
  </si>
  <si>
    <t>m</t>
  </si>
  <si>
    <t>183042959</t>
  </si>
  <si>
    <t>https://podminky.urs.cz/item/CS_URS_2023_01/762112120</t>
  </si>
  <si>
    <t>"Pásek"1,2*8</t>
  </si>
  <si>
    <t>"Krokev"7,4*7</t>
  </si>
  <si>
    <t>28</t>
  </si>
  <si>
    <t>60512131</t>
  </si>
  <si>
    <t>hranol stavební řezivo průřezu do 224cm2 dl 6-8m</t>
  </si>
  <si>
    <t>1655722052</t>
  </si>
  <si>
    <t>"Pásek"1,2*8*(0,1*0,16)</t>
  </si>
  <si>
    <t>"Krokev"7,4*7*(0,1*0,18)</t>
  </si>
  <si>
    <t>29</t>
  </si>
  <si>
    <t>762112130</t>
  </si>
  <si>
    <t>Montáž konstrukce stěn a příček na hladko (bez zářezů) z hraněného a polohraněného řeziva, průřezové plochy přes 224 do 288 cm2</t>
  </si>
  <si>
    <t>1102893500</t>
  </si>
  <si>
    <t>https://podminky.urs.cz/item/CS_URS_2023_01/762112130</t>
  </si>
  <si>
    <t>"Sloupky"2,85*4</t>
  </si>
  <si>
    <t>"Vaznice"6*2</t>
  </si>
  <si>
    <t>30</t>
  </si>
  <si>
    <t>60512135</t>
  </si>
  <si>
    <t>hranol stavební řezivo průřezu do 288cm2 do dl 6m</t>
  </si>
  <si>
    <t>972493168</t>
  </si>
  <si>
    <t>"Sloupky"2,85*4*(0,16*0,16)</t>
  </si>
  <si>
    <t>"Vaznice"6*2*(0,16*0,18)</t>
  </si>
  <si>
    <t>31</t>
  </si>
  <si>
    <t>762195000</t>
  </si>
  <si>
    <t>Spojovací prostředky stěn a příček hřebíky, svory, fixační prkna</t>
  </si>
  <si>
    <t>593701418</t>
  </si>
  <si>
    <t>https://podminky.urs.cz/item/CS_URS_2023_01/762195000</t>
  </si>
  <si>
    <t>1,086+0,638</t>
  </si>
  <si>
    <t>762341210</t>
  </si>
  <si>
    <t>Montáž bednění střech rovných a šikmých sklonu do 60° s vyřezáním otvorů z prken hrubých na sraz tl. do 32 mm</t>
  </si>
  <si>
    <t>887310520</t>
  </si>
  <si>
    <t>https://podminky.urs.cz/item/CS_URS_2023_01/762341210</t>
  </si>
  <si>
    <t>6*7,340</t>
  </si>
  <si>
    <t>33</t>
  </si>
  <si>
    <t>60511110</t>
  </si>
  <si>
    <t>řezivo jehličnaté smrk, borovice š přes 80mm tl 24mm dl 4m</t>
  </si>
  <si>
    <t>796310951</t>
  </si>
  <si>
    <t>44,04*0,025 'Přepočtené koeficientem množství</t>
  </si>
  <si>
    <t>34</t>
  </si>
  <si>
    <t>762395000</t>
  </si>
  <si>
    <t>Spojovací prostředky krovů, bednění a laťování, nadstřešních konstrukcí svory, prkna, hřebíky, pásová ocel, vruty</t>
  </si>
  <si>
    <t>527118934</t>
  </si>
  <si>
    <t>https://podminky.urs.cz/item/CS_URS_2023_01/762395000</t>
  </si>
  <si>
    <t>35</t>
  </si>
  <si>
    <t>998762101</t>
  </si>
  <si>
    <t>Přesun hmot pro konstrukce tesařské stanovený z hmotnosti přesunovaného materiálu vodorovná dopravní vzdálenost do 50 m v objektech výšky do 6 m</t>
  </si>
  <si>
    <t>1371417472</t>
  </si>
  <si>
    <t>https://podminky.urs.cz/item/CS_URS_2023_01/998762101</t>
  </si>
  <si>
    <t>764</t>
  </si>
  <si>
    <t>Konstrukce klempířské</t>
  </si>
  <si>
    <t>36</t>
  </si>
  <si>
    <t>764212662</t>
  </si>
  <si>
    <t>Oplechování střešních prvků z pozinkovaného plechu s povrchovou úpravou okapu střechy rovné okapovým plechem rš 200 mm</t>
  </si>
  <si>
    <t>347597000</t>
  </si>
  <si>
    <t>https://podminky.urs.cz/item/CS_URS_2023_01/764212662</t>
  </si>
  <si>
    <t>Poznámka k položce:_x000d_
Popis viz Výpis výrobků D.1-07.</t>
  </si>
  <si>
    <t>"Oplechování bočního ukončení střechy"12</t>
  </si>
  <si>
    <t>37</t>
  </si>
  <si>
    <t>764212664</t>
  </si>
  <si>
    <t>Oplechování střešních prvků z pozinkovaného plechu s povrchovou úpravou okapu střechy rovné okapovým plechem rš 330 mm</t>
  </si>
  <si>
    <t>-412872763</t>
  </si>
  <si>
    <t>https://podminky.urs.cz/item/CS_URS_2023_01/764212664</t>
  </si>
  <si>
    <t>"Oplechování čela střechy"7,5</t>
  </si>
  <si>
    <t>38</t>
  </si>
  <si>
    <t>764311605</t>
  </si>
  <si>
    <t>Lemování zdí z pozinkovaného plechu s povrchovou úpravou boční nebo horní rovné, střech s krytinou prejzovou nebo vlnitou rš 400 mm</t>
  </si>
  <si>
    <t>-1184557218</t>
  </si>
  <si>
    <t>https://podminky.urs.cz/item/CS_URS_2023_01/764311605</t>
  </si>
  <si>
    <t>"Navázání střechy na fasádu objektu"7,5+7,5</t>
  </si>
  <si>
    <t>39</t>
  </si>
  <si>
    <t>764511602</t>
  </si>
  <si>
    <t>Žlab podokapní z pozinkovaného plechu s povrchovou úpravou včetně háků a čel půlkruhový rš 330 mm</t>
  </si>
  <si>
    <t>-2008451399</t>
  </si>
  <si>
    <t>https://podminky.urs.cz/item/CS_URS_2023_01/764511602</t>
  </si>
  <si>
    <t>40</t>
  </si>
  <si>
    <t>764511642</t>
  </si>
  <si>
    <t>Žlab podokapní z pozinkovaného plechu s povrchovou úpravou včetně háků a čel kotlík oválný (trychtýřový), rš žlabu/průměr svodu 330/100 mm</t>
  </si>
  <si>
    <t>735671351</t>
  </si>
  <si>
    <t>https://podminky.urs.cz/item/CS_URS_2023_01/764511642</t>
  </si>
  <si>
    <t>41</t>
  </si>
  <si>
    <t>764518621</t>
  </si>
  <si>
    <t>Svod z pozinkovaného plechu s upraveným povrchem včetně objímek, kolen a odskoků kruhový, průměru do 90 mm</t>
  </si>
  <si>
    <t>-674935213</t>
  </si>
  <si>
    <t>https://podminky.urs.cz/item/CS_URS_2023_01/764518621</t>
  </si>
  <si>
    <t>42</t>
  </si>
  <si>
    <t>998764101</t>
  </si>
  <si>
    <t>Přesun hmot pro konstrukce klempířské stanovený z hmotnosti přesunovaného materiálu vodorovná dopravní vzdálenost do 50 m v objektech výšky do 6 m</t>
  </si>
  <si>
    <t>674004673</t>
  </si>
  <si>
    <t>https://podminky.urs.cz/item/CS_URS_2023_01/998764101</t>
  </si>
  <si>
    <t>SO 401 - Zařízení silnoproudé elektrotechniky</t>
  </si>
  <si>
    <t>Práce - Práce</t>
  </si>
  <si>
    <t>Materiál - Materiál</t>
  </si>
  <si>
    <t xml:space="preserve">    D1 - Kabelová vedení </t>
  </si>
  <si>
    <t xml:space="preserve">    D2 - Pomocný instalační materiál </t>
  </si>
  <si>
    <t xml:space="preserve">    D3 - Instalační materiál</t>
  </si>
  <si>
    <t xml:space="preserve">    D4 - Svítidla / tep. zdroje</t>
  </si>
  <si>
    <t xml:space="preserve">    Ostatní - Ostatní</t>
  </si>
  <si>
    <t>Práce</t>
  </si>
  <si>
    <t>Elektromontáže</t>
  </si>
  <si>
    <t>Cu kabel 1,5 - 2,5</t>
  </si>
  <si>
    <t>Elektromontáže.1</t>
  </si>
  <si>
    <t>Instalace kab. khráničky pr. do 40</t>
  </si>
  <si>
    <t>Elektromontáže.2</t>
  </si>
  <si>
    <t>Instalace kab. khráničky pr. do 40 (zemní)</t>
  </si>
  <si>
    <t>ks</t>
  </si>
  <si>
    <t>Elektromontáže.3</t>
  </si>
  <si>
    <t>Ruční výkopové práce bez odvozu zeminy (rýha)</t>
  </si>
  <si>
    <t>Elektromontáže.4</t>
  </si>
  <si>
    <t>Spínací, jistící prvek</t>
  </si>
  <si>
    <t>Elektromontáže.5</t>
  </si>
  <si>
    <t>Žárovkové svítidlo, nástěnné, přisatené,LED</t>
  </si>
  <si>
    <t>Elektromontáže.6</t>
  </si>
  <si>
    <t>Instalace LED pásku</t>
  </si>
  <si>
    <t>Revize</t>
  </si>
  <si>
    <t>Měření Izolačních odporů</t>
  </si>
  <si>
    <t>měř.</t>
  </si>
  <si>
    <t>44</t>
  </si>
  <si>
    <t>Revize.1</t>
  </si>
  <si>
    <t>Impedance smyčky</t>
  </si>
  <si>
    <t>46</t>
  </si>
  <si>
    <t>Revize.2</t>
  </si>
  <si>
    <t>Odporu uzemnění</t>
  </si>
  <si>
    <t>48</t>
  </si>
  <si>
    <t>Revize.3</t>
  </si>
  <si>
    <t>Ochranného odporu pospojování</t>
  </si>
  <si>
    <t>50</t>
  </si>
  <si>
    <t>Revize.4</t>
  </si>
  <si>
    <t>Měření Proudový chránič (postupně narůst. I, čas při In)</t>
  </si>
  <si>
    <t>52</t>
  </si>
  <si>
    <t>Materiál</t>
  </si>
  <si>
    <t>D1</t>
  </si>
  <si>
    <t xml:space="preserve">Kabelová vedení </t>
  </si>
  <si>
    <t>001</t>
  </si>
  <si>
    <t>CYKY J3x1,5</t>
  </si>
  <si>
    <t>D2</t>
  </si>
  <si>
    <t xml:space="preserve">Pomocný instalační materiál </t>
  </si>
  <si>
    <t>002</t>
  </si>
  <si>
    <t>Montážní lepidlo Den Braven Mamut Glue 290 ml</t>
  </si>
  <si>
    <t>D3</t>
  </si>
  <si>
    <t>Instalační materiál</t>
  </si>
  <si>
    <t>003</t>
  </si>
  <si>
    <t>Chránička KF 09040_UVFA</t>
  </si>
  <si>
    <t>004</t>
  </si>
  <si>
    <t>Příchitka s třmenem</t>
  </si>
  <si>
    <t>005</t>
  </si>
  <si>
    <t xml:space="preserve">Chránička  kopoflex KF 09040</t>
  </si>
  <si>
    <t>006</t>
  </si>
  <si>
    <t>Proudový chránič 10A/N/30mA</t>
  </si>
  <si>
    <t>007</t>
  </si>
  <si>
    <t>Přepínač SA 1pol</t>
  </si>
  <si>
    <t>D4</t>
  </si>
  <si>
    <t>Svítidla / tep. zdroje</t>
  </si>
  <si>
    <t>008</t>
  </si>
  <si>
    <t>MODUS PKK6000RM2KO</t>
  </si>
  <si>
    <t>009</t>
  </si>
  <si>
    <t>LED pásek 230V3-120LED-3528 7W 230V</t>
  </si>
  <si>
    <t>010</t>
  </si>
  <si>
    <t>Koncovka LED pásku na 230V</t>
  </si>
  <si>
    <t>011</t>
  </si>
  <si>
    <t>Trn spojky pro 230V LED</t>
  </si>
  <si>
    <t>012</t>
  </si>
  <si>
    <t>Napájecí kabel pro LED pásek na 230V</t>
  </si>
  <si>
    <t>013</t>
  </si>
  <si>
    <t>Spojka LED pásku na 230V s kabelem</t>
  </si>
  <si>
    <t>Ostatní</t>
  </si>
  <si>
    <t>Ostatní drobný a spojovací materiál</t>
  </si>
  <si>
    <t>kpl</t>
  </si>
  <si>
    <t>SO 101 - Zpevněné plochy</t>
  </si>
  <si>
    <t>01 - Zpevněné plochy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</si>
  <si>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</si>
  <si>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</si>
  <si>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</si>
  <si>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</si>
  <si>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</si>
  <si>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</si>
  <si>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</si>
  <si>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711 - Izolace proti vodě, vlhkosti a plynům</t>
  </si>
  <si>
    <t>111151121</t>
  </si>
  <si>
    <t>Pokosení trávníku při souvislé ploše do 1000 m2 parkového v rovině nebo svahu do 1:5</t>
  </si>
  <si>
    <t>1293115089</t>
  </si>
  <si>
    <t>https://podminky.urs.cz/item/CS_URS_2023_01/111151121</t>
  </si>
  <si>
    <t>Poznámka k položce:_x000d_
Zatravnění terénu (první pokos osetých ploch).</t>
  </si>
  <si>
    <t>"Ohumusování tl. 100mm + zatravnění"530</t>
  </si>
  <si>
    <t>"Ohumusování tl. 100mm + zatravnění podél obrub"(180+11)*0,5</t>
  </si>
  <si>
    <t>111212355</t>
  </si>
  <si>
    <t>Odstranění nevhodných dřevin průměru kmene do 100 mm výšky přes 1 m s odstraněním pařezu přes 100 do 500 m2 v rovině nebo na svahu do 1:5</t>
  </si>
  <si>
    <t>411347664</t>
  </si>
  <si>
    <t>https://podminky.urs.cz/item/CS_URS_2023_01/111212355</t>
  </si>
  <si>
    <t>"Vymýcené keře"134</t>
  </si>
  <si>
    <t>112151351</t>
  </si>
  <si>
    <t>Pokácení stromu postupné se spouštěním částí kmene a koruny o průměru na řezné ploše pařezu přes 100 do 200 mm</t>
  </si>
  <si>
    <t>538464728</t>
  </si>
  <si>
    <t>https://podminky.urs.cz/item/CS_URS_2023_01/112151351</t>
  </si>
  <si>
    <t>112201111</t>
  </si>
  <si>
    <t>Odstranění pařezu v rovině nebo na svahu do 1:5 o průměru pařezu na řezné ploše do 200 mm</t>
  </si>
  <si>
    <t>1448352704</t>
  </si>
  <si>
    <t>https://podminky.urs.cz/item/CS_URS_2023_01/112201111</t>
  </si>
  <si>
    <t>113107211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</si>
  <si>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</si>
  <si>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-1622386437</t>
  </si>
  <si>
    <t>https://podminky.urs.cz/item/CS_URS_2023_01/113107211</t>
  </si>
  <si>
    <t>"Stáv. asfalt. plocha"650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</si>
  <si>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</si>
  <si>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</si>
  <si>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-341030380</t>
  </si>
  <si>
    <t>https://podminky.urs.cz/item/CS_URS_2023_01/113107223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</si>
  <si>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</si>
  <si>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</si>
  <si>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-1884054035</t>
  </si>
  <si>
    <t>https://podminky.urs.cz/item/CS_URS_2023_01/113107230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</si>
  <si>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</si>
  <si>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</si>
  <si>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-154364595</t>
  </si>
  <si>
    <t>https://podminky.urs.cz/item/CS_URS_2023_01/113107241</t>
  </si>
  <si>
    <t>113154222</t>
  </si>
  <si>
    <t>Frézování živičného podkladu nebo krytu s naložením na dopravní prostředek plochy přes 500 do 1 000 m2 bez překážek v trase pruhu šířky do 1 m, tloušťky vrstvy 40 mm</t>
  </si>
  <si>
    <t>-1561016164</t>
  </si>
  <si>
    <t>https://podminky.urs.cz/item/CS_URS_2023_01/113154222</t>
  </si>
  <si>
    <t>1349134165</t>
  </si>
  <si>
    <t>"Nová vpusť"2,5*1,2*4</t>
  </si>
  <si>
    <t>"Základy lavičky"(6+6)*4*0,3*0,3*0,8</t>
  </si>
  <si>
    <t>"Základy piknikový set"4*(0,3*0,3*0,8)*12</t>
  </si>
  <si>
    <t>"Základy odpad. koš"3*0,4*0,4*0,8</t>
  </si>
  <si>
    <t>"Drenážní jámy u schodišť"1,0*1,0*1,0*5</t>
  </si>
  <si>
    <t>"Drenáž u schodišť"27*1,0*0,6</t>
  </si>
  <si>
    <t>"Pro zpevněné plochy a schodiště"185</t>
  </si>
  <si>
    <t>121151103</t>
  </si>
  <si>
    <t>Sejmutí ornice strojně při souvislé ploše do 100 m2, tl. vrstvy do 200 mm</t>
  </si>
  <si>
    <t>1451228615</t>
  </si>
  <si>
    <t>https://podminky.urs.cz/item/CS_URS_2023_01/121151103</t>
  </si>
  <si>
    <t>"Odhumusování tl. 100mm"230</t>
  </si>
  <si>
    <t>122251104</t>
  </si>
  <si>
    <t>Odkopávky a prokopávky nezapažené strojně v hornině třídy těžitelnosti I skupiny 3 přes 100 do 500 m3</t>
  </si>
  <si>
    <t>-1519793803</t>
  </si>
  <si>
    <t>https://podminky.urs.cz/item/CS_URS_2023_01/122251104</t>
  </si>
  <si>
    <t>-741055190</t>
  </si>
  <si>
    <t>132212121</t>
  </si>
  <si>
    <t>Hloubení zapažených rýh šířky do 800 mm ručně s urovnáním dna do předepsaného profilu a spádu v hornině třídy těžitelnosti I skupiny 3 soudržných</t>
  </si>
  <si>
    <t>-2022859741</t>
  </si>
  <si>
    <t>https://podminky.urs.cz/item/CS_URS_2023_01/132212121</t>
  </si>
  <si>
    <t>"Přípojky potrubí"11*0,6*2,0</t>
  </si>
  <si>
    <t>151811131</t>
  </si>
  <si>
    <t>Zřízení pažicích boxů pro pažení a rozepření stěn rýh podzemního vedení hloubka výkopu do 4 m, šířka do 1,2 m</t>
  </si>
  <si>
    <t>-494224216</t>
  </si>
  <si>
    <t>https://podminky.urs.cz/item/CS_URS_2023_01/151811131</t>
  </si>
  <si>
    <t>"Přípojky potrubí"11*2*2,0</t>
  </si>
  <si>
    <t>151811231</t>
  </si>
  <si>
    <t>Odstranění pažicích boxů pro pažení a rozepření stěn rýh podzemního vedení hloubka výkopu do 4 m, šířka do 1,2 m</t>
  </si>
  <si>
    <t>-1674106062</t>
  </si>
  <si>
    <t>https://podminky.urs.cz/item/CS_URS_2023_01/151811231</t>
  </si>
  <si>
    <t>162201411</t>
  </si>
  <si>
    <t>Vodorovné přemístění větví, kmenů nebo pařezů s naložením, složením a dopravou do 1000 m kmenů stromů listnatých, průměru přes 100 do 300 mm</t>
  </si>
  <si>
    <t>-726475920</t>
  </si>
  <si>
    <t>https://podminky.urs.cz/item/CS_URS_2023_01/162201411</t>
  </si>
  <si>
    <t>162301501</t>
  </si>
  <si>
    <t>Vodorovné přemístění smýcených křovin do průměru kmene 100 mm na vzdálenost do 5 000 m</t>
  </si>
  <si>
    <t>-1174346054</t>
  </si>
  <si>
    <t>https://podminky.urs.cz/item/CS_URS_2023_01/162301501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</si>
  <si>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</si>
  <si>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</si>
  <si>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-2035488835</t>
  </si>
  <si>
    <t>https://podminky.urs.cz/item/CS_URS_2023_01/162301932</t>
  </si>
  <si>
    <t>Poznámka k položce:_x000d_
Celkem 15km</t>
  </si>
  <si>
    <t>2*15 'Přepočtené koeficientem množství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</si>
  <si>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</si>
  <si>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</si>
  <si>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-266853963</t>
  </si>
  <si>
    <t>https://podminky.urs.cz/item/CS_URS_2023_01/162301952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</si>
  <si>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</si>
  <si>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</si>
  <si>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1091545415</t>
  </si>
  <si>
    <t>https://podminky.urs.cz/item/CS_URS_2023_01/162301972</t>
  </si>
  <si>
    <t>162301981</t>
  </si>
  <si>
    <t>Vodorovné přemístění smýcených křovin Příplatek k ceně za každých dalších i započatých 1 000 m</t>
  </si>
  <si>
    <t>857998993</t>
  </si>
  <si>
    <t>https://podminky.urs.cz/item/CS_URS_2023_01/162301981</t>
  </si>
  <si>
    <t>134*10 'Přepočtené koeficientem množství</t>
  </si>
  <si>
    <t>112220580</t>
  </si>
  <si>
    <t>542413127</t>
  </si>
  <si>
    <t>225,496*5 'Přepočtené koeficientem množství</t>
  </si>
  <si>
    <t>-314596964</t>
  </si>
  <si>
    <t>1794806948</t>
  </si>
  <si>
    <t>-504326577</t>
  </si>
  <si>
    <t>-1260261989</t>
  </si>
  <si>
    <t>225,496*1,9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</si>
  <si>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</si>
  <si>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</si>
  <si>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1975692817</t>
  </si>
  <si>
    <t>https://podminky.urs.cz/item/CS_URS_2023_01/174111101</t>
  </si>
  <si>
    <t>"Ohumusování tl. 100mm + zatravnění"530*0,1</t>
  </si>
  <si>
    <t>"Ohumusování tl. 100mm + zatravnění podél obrub"(180+11)*0,1</t>
  </si>
  <si>
    <t>10364101</t>
  </si>
  <si>
    <t>zemina pro terénní úpravy - ornice</t>
  </si>
  <si>
    <t>-1948543390</t>
  </si>
  <si>
    <t>72,1*1,9 'Přepočtené koeficientem množství</t>
  </si>
  <si>
    <t>-1375439890</t>
  </si>
  <si>
    <t>Mezisoučet</t>
  </si>
  <si>
    <t>mínus odpočet objemu potrubí, vč. obsypu:</t>
  </si>
  <si>
    <t>-0,6*11*(0,1+0,15+0,3)</t>
  </si>
  <si>
    <t>mínus odpočet objemu šachet:</t>
  </si>
  <si>
    <t>-(1,5*0,3*0,3*3,14)*1</t>
  </si>
  <si>
    <t>-116484300</t>
  </si>
  <si>
    <t>21,146*1,9 'Přepočtené koeficientem množství</t>
  </si>
  <si>
    <t>58333651.R01</t>
  </si>
  <si>
    <t>kamenivo těžené hrubé frakce 8/32</t>
  </si>
  <si>
    <t>-25563396</t>
  </si>
  <si>
    <t>21,2*1,9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</si>
  <si>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</si>
  <si>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</si>
  <si>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1416381997</t>
  </si>
  <si>
    <t>https://podminky.urs.cz/item/CS_URS_2023_01/175111101</t>
  </si>
  <si>
    <t>Poznámka k položce:_x000d_
Hutnění materiálu ve vrstvách max. 200mm!</t>
  </si>
  <si>
    <t>0,6*11*(0,1+0,15+0,3)</t>
  </si>
  <si>
    <t>58337302</t>
  </si>
  <si>
    <t>štěrkopísek frakce 0/16</t>
  </si>
  <si>
    <t>-1243462269</t>
  </si>
  <si>
    <t>Poznámka k položce:_x000d_
Hutněný obsyp ve vrstvách – přírodní těžené kamenivo 0-8mm._x000d_
Koeficient 1,9 pro přepočet t na m3.</t>
  </si>
  <si>
    <t>3,63*1,9 'Přepočtené koeficientem množství</t>
  </si>
  <si>
    <t>181351003</t>
  </si>
  <si>
    <t>Rozprostření a urovnání ornice v rovině nebo ve svahu sklonu do 1:5 strojně při souvislé ploše do 100 m2, tl. vrstvy do 200 mm</t>
  </si>
  <si>
    <t>1745233987</t>
  </si>
  <si>
    <t>https://podminky.urs.cz/item/CS_URS_2023_01/181351003</t>
  </si>
  <si>
    <t>181411121</t>
  </si>
  <si>
    <t>Založení trávníku na půdě předem připravené plochy do 1000 m2 výsevem včetně utažení lučního v rovině nebo na svahu do 1:5</t>
  </si>
  <si>
    <t>-1366003547</t>
  </si>
  <si>
    <t>https://podminky.urs.cz/item/CS_URS_2023_01/181411121</t>
  </si>
  <si>
    <t>00572100</t>
  </si>
  <si>
    <t>osivo jetelotráva intenzivní víceletá</t>
  </si>
  <si>
    <t>kg</t>
  </si>
  <si>
    <t>-1657097766</t>
  </si>
  <si>
    <t>625,5*0,05 'Přepočtené koeficientem množství</t>
  </si>
  <si>
    <t>-1453232767</t>
  </si>
  <si>
    <t>"Konstrukce zpevněné plochy"570</t>
  </si>
  <si>
    <t>"Konstrukce podia"40</t>
  </si>
  <si>
    <t>182303111</t>
  </si>
  <si>
    <t>Doplnění zeminy nebo substrátu na travnatých plochách tloušťky do 50 mm v rovině nebo na svahu do 1:5</t>
  </si>
  <si>
    <t>1687332483</t>
  </si>
  <si>
    <t>https://podminky.urs.cz/item/CS_URS_2023_01/182303111</t>
  </si>
  <si>
    <t>10371500</t>
  </si>
  <si>
    <t>substrát pro trávníky VL</t>
  </si>
  <si>
    <t>1188101538</t>
  </si>
  <si>
    <t>625,5*0,051 'Přepočtené koeficientem množství</t>
  </si>
  <si>
    <t>184818232</t>
  </si>
  <si>
    <t>Ochrana kmene bedněním před poškozením stavebním provozem zřízení včetně odstranění výšky bednění do 2 m průměru kmene přes 300 do 500 mm</t>
  </si>
  <si>
    <t>-1192588055</t>
  </si>
  <si>
    <t>https://podminky.urs.cz/item/CS_URS_2023_01/184818232</t>
  </si>
  <si>
    <t>"stáv. dřeviny"5</t>
  </si>
  <si>
    <t>43</t>
  </si>
  <si>
    <t>185803111</t>
  </si>
  <si>
    <t>Ošetření trávníku jednorázové v rovině nebo na svahu do 1:5</t>
  </si>
  <si>
    <t>1819766326</t>
  </si>
  <si>
    <t>https://podminky.urs.cz/item/CS_URS_2023_01/185803111</t>
  </si>
  <si>
    <t>185803211</t>
  </si>
  <si>
    <t>Uválcování trávníku v rovině nebo na svahu do 1:5</t>
  </si>
  <si>
    <t>-1497006254</t>
  </si>
  <si>
    <t>https://podminky.urs.cz/item/CS_URS_2023_01/185803211</t>
  </si>
  <si>
    <t>45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</si>
  <si>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</si>
  <si>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</si>
  <si>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-2135194902</t>
  </si>
  <si>
    <t>https://podminky.urs.cz/item/CS_URS_2023_01/212751104</t>
  </si>
  <si>
    <t>"Drenáž u schodiště"27</t>
  </si>
  <si>
    <t>"Drenáž ve výkopech přípojek"11</t>
  </si>
  <si>
    <t>213311141</t>
  </si>
  <si>
    <t>Polštáře zhutněné pod základy ze štěrkopísku tříděného</t>
  </si>
  <si>
    <t>-679866872</t>
  </si>
  <si>
    <t>https://podminky.urs.cz/item/CS_URS_2023_01/213311141</t>
  </si>
  <si>
    <t>"Schodiště"1,8+0,8+1,0+0,5+0,6</t>
  </si>
  <si>
    <t>47</t>
  </si>
  <si>
    <t>274313711</t>
  </si>
  <si>
    <t>Základy z betonu prostého pasy betonu kamenem neprokládaného tř. C 20/25</t>
  </si>
  <si>
    <t>-1418517987</t>
  </si>
  <si>
    <t>https://podminky.urs.cz/item/CS_URS_2023_01/274313711</t>
  </si>
  <si>
    <t>Beton C20/25nXF3</t>
  </si>
  <si>
    <t>"Nové betonové obruby 80/250"180*0,3*0,25</t>
  </si>
  <si>
    <t>"Nové betonové obruby 100/250"11*0,3*0,25</t>
  </si>
  <si>
    <t>"Nové betonové obruby 50/200"20*0,25*0,15</t>
  </si>
  <si>
    <t>15,075*1,05 'Přepočtené koeficientem množství</t>
  </si>
  <si>
    <t>1422886066</t>
  </si>
  <si>
    <t>7,296*1,05 'Přepočtené koeficientem množství</t>
  </si>
  <si>
    <t>Svislé a kompletní konstrukce</t>
  </si>
  <si>
    <t>49</t>
  </si>
  <si>
    <t>359901211</t>
  </si>
  <si>
    <t>Monitoring stok (kamerový systém) jakékoli výšky nová kanalizace</t>
  </si>
  <si>
    <t>-812603333</t>
  </si>
  <si>
    <t>https://podminky.urs.cz/item/CS_URS_2023_01/359901211</t>
  </si>
  <si>
    <t>Vodorovné konstrukce</t>
  </si>
  <si>
    <t>430321616</t>
  </si>
  <si>
    <t>Schodišťové konstrukce a rampy z betonu železového (bez výztuže) stupně, schodnice, ramena, podesty s nosníky tř. C 30/37</t>
  </si>
  <si>
    <t>-756150206</t>
  </si>
  <si>
    <t>https://podminky.urs.cz/item/CS_URS_2023_01/430321616</t>
  </si>
  <si>
    <t>Beton C30/37 XF4</t>
  </si>
  <si>
    <t>"Schodiště"1,7+1,4+1,1+1,1+1,3</t>
  </si>
  <si>
    <t>51</t>
  </si>
  <si>
    <t>430362021</t>
  </si>
  <si>
    <t>Výztuž schodišťových konstrukcí a ramp stupňů, schodnic, ramen, podest s nosníky ze svařovaných sítí z drátů typu KARI</t>
  </si>
  <si>
    <t>707677279</t>
  </si>
  <si>
    <t>https://podminky.urs.cz/item/CS_URS_2023_01/430362021</t>
  </si>
  <si>
    <t>Poznámka k položce:_x000d_
1m2 = 3,131Kg</t>
  </si>
  <si>
    <t>"Schodiště"(10+9+8,5+7,2+8,4)*3,131/1000</t>
  </si>
  <si>
    <t>434351141</t>
  </si>
  <si>
    <t>Bednění stupňů betonovaných na podstupňové desce nebo na terénu půdorysně přímočarých zřízení</t>
  </si>
  <si>
    <t>1638798653</t>
  </si>
  <si>
    <t>https://podminky.urs.cz/item/CS_URS_2023_01/434351141</t>
  </si>
  <si>
    <t>53</t>
  </si>
  <si>
    <t>434351142</t>
  </si>
  <si>
    <t>Bednění stupňů betonovaných na podstupňové desce nebo na terénu půdorysně přímočarých odstranění</t>
  </si>
  <si>
    <t>1654331046</t>
  </si>
  <si>
    <t>https://podminky.urs.cz/item/CS_URS_2023_01/434351142</t>
  </si>
  <si>
    <t>54</t>
  </si>
  <si>
    <t>451572111</t>
  </si>
  <si>
    <t>Lože pod potrubí, stoky a drobné objekty v otevřeném výkopu z kameniva drobného těženého 0 až 4 mm</t>
  </si>
  <si>
    <t>-1055778125</t>
  </si>
  <si>
    <t>https://podminky.urs.cz/item/CS_URS_2023_01/451572111</t>
  </si>
  <si>
    <t>"Přípojky potrubí"11*0,6*0,1</t>
  </si>
  <si>
    <t>55</t>
  </si>
  <si>
    <t>452311141</t>
  </si>
  <si>
    <t>Podkladní a zajišťovací konstrukce z betonu prostého v otevřeném výkopu bez zvýšených nároků na prostředí desky pod potrubí, stoky a drobné objekty z betonu tř. C 16/20</t>
  </si>
  <si>
    <t>-467051492</t>
  </si>
  <si>
    <t>https://podminky.urs.cz/item/CS_URS_2023_01/452311141</t>
  </si>
  <si>
    <t xml:space="preserve">Poznámka k položce:_x000d_
_x000d_
</t>
  </si>
  <si>
    <t>"Nová vpusť"1,2*1,2*0,1</t>
  </si>
  <si>
    <t>56</t>
  </si>
  <si>
    <t>452313141</t>
  </si>
  <si>
    <t>Podkladní a zajišťovací konstrukce z betonu prostého v otevřeném výkopu bez zvýšených nároků na prostředí bloky pro potrubí z betonu tř. C 16/20</t>
  </si>
  <si>
    <t>1041433959</t>
  </si>
  <si>
    <t>https://podminky.urs.cz/item/CS_URS_2023_01/452313141</t>
  </si>
  <si>
    <t>"Výšková úprava šachet"1*0,25</t>
  </si>
  <si>
    <t>"Nové vpusti (napojení potrubí)"1*0,25</t>
  </si>
  <si>
    <t>57</t>
  </si>
  <si>
    <t>452353101</t>
  </si>
  <si>
    <t>Bednění podkladních a zajišťovacích konstrukcí v otevřeném výkopu bloků pro potrubí</t>
  </si>
  <si>
    <t>-406099380</t>
  </si>
  <si>
    <t>https://podminky.urs.cz/item/CS_URS_2023_01/452353101</t>
  </si>
  <si>
    <t>Komunikace pozemní</t>
  </si>
  <si>
    <t>58</t>
  </si>
  <si>
    <t>564201111</t>
  </si>
  <si>
    <t>Podklad nebo podsyp ze štěrkopísku ŠP s rozprostřením, vlhčením a zhutněním plochy přes 100 m2, po zhutnění tl. 40 mm</t>
  </si>
  <si>
    <t>1250816697</t>
  </si>
  <si>
    <t>https://podminky.urs.cz/item/CS_URS_2023_01/564201111</t>
  </si>
  <si>
    <t>"Doplnění okap. chodníku podél budov"10</t>
  </si>
  <si>
    <t>59</t>
  </si>
  <si>
    <t>564251111</t>
  </si>
  <si>
    <t>Podklad nebo podsyp ze štěrkopísku ŠP s rozprostřením, vlhčením a zhutněním plochy přes 100 m2, po zhutnění tl. 150 mm</t>
  </si>
  <si>
    <t>1521492326</t>
  </si>
  <si>
    <t>https://podminky.urs.cz/item/CS_URS_2023_01/564251111</t>
  </si>
  <si>
    <t>60</t>
  </si>
  <si>
    <t>596211123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</si>
  <si>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přes 300 m2</t>
  </si>
  <si>
    <t>-302197023</t>
  </si>
  <si>
    <t>https://podminky.urs.cz/item/CS_URS_2023_01/596211123</t>
  </si>
  <si>
    <t>61</t>
  </si>
  <si>
    <t>59245018</t>
  </si>
  <si>
    <t>dlažba tvar obdélník betonová 200x100x60mm přírodní</t>
  </si>
  <si>
    <t>934608123</t>
  </si>
  <si>
    <t>610*1,01 'Přepočtené koeficientem množství</t>
  </si>
  <si>
    <t>Úpravy povrchů, podlahy a osazování výplní</t>
  </si>
  <si>
    <t>62</t>
  </si>
  <si>
    <t>772231304.R01</t>
  </si>
  <si>
    <t>Montáž obkladu schodišťových stupňů tl. přes 50 do 70 mm do malty cementové M25</t>
  </si>
  <si>
    <t>957888168</t>
  </si>
  <si>
    <t>"Schodiště"4+6+5+4,5+5,5</t>
  </si>
  <si>
    <t>63</t>
  </si>
  <si>
    <t>59245021</t>
  </si>
  <si>
    <t>dlažba tvar čtverec betonová 200x200x60mm přírodní</t>
  </si>
  <si>
    <t>-747380091</t>
  </si>
  <si>
    <t>0,8*1,04 'Přepočtené koeficientem množství</t>
  </si>
  <si>
    <t>64</t>
  </si>
  <si>
    <t>59373004.R01</t>
  </si>
  <si>
    <t>prvek betonový přírodní dl. 660 mm</t>
  </si>
  <si>
    <t>-841355856</t>
  </si>
  <si>
    <t>12+16+12+12+18</t>
  </si>
  <si>
    <t>65</t>
  </si>
  <si>
    <t>59373004.R02</t>
  </si>
  <si>
    <t>prvek betonový černý dl. 660 mm</t>
  </si>
  <si>
    <t>1067955744</t>
  </si>
  <si>
    <t>6+8+8+4+6</t>
  </si>
  <si>
    <t>66</t>
  </si>
  <si>
    <t>59373004.R03</t>
  </si>
  <si>
    <t>prvek betonový přírodní dl. 330 mm</t>
  </si>
  <si>
    <t>685444622</t>
  </si>
  <si>
    <t>4+4+3+6</t>
  </si>
  <si>
    <t>67</t>
  </si>
  <si>
    <t>59373004.R04</t>
  </si>
  <si>
    <t>prvek betonový černý dl. 330 mm</t>
  </si>
  <si>
    <t>-295300261</t>
  </si>
  <si>
    <t>2+2+2+2</t>
  </si>
  <si>
    <t>68</t>
  </si>
  <si>
    <t>637211134</t>
  </si>
  <si>
    <t>Okapový chodník z dlaždic betonových do kameniva s vyplněním spár drobným kamenivem, tl. dlaždic 50 mm</t>
  </si>
  <si>
    <t>1556122401</t>
  </si>
  <si>
    <t>https://podminky.urs.cz/item/CS_URS_2023_01/637211134</t>
  </si>
  <si>
    <t>Trubní vedení</t>
  </si>
  <si>
    <t>69</t>
  </si>
  <si>
    <t>871315241</t>
  </si>
  <si>
    <t>Kanalizační potrubí z tvrdého PVC v otevřeném výkopu ve sklonu do 20 %, hladkého plnostěnného vícevrstvého, tuhost třídy SN 12 DN 150</t>
  </si>
  <si>
    <t>695141908</t>
  </si>
  <si>
    <t>https://podminky.urs.cz/item/CS_URS_2023_01/871315241</t>
  </si>
  <si>
    <t>70</t>
  </si>
  <si>
    <t>877315211</t>
  </si>
  <si>
    <t>Montáž tvarovek na kanalizačním potrubí z trub z plastu z tvrdého PVC nebo z polypropylenu v otevřeném výkopu jednoosých DN 160</t>
  </si>
  <si>
    <t>-1288917376</t>
  </si>
  <si>
    <t>https://podminky.urs.cz/item/CS_URS_2023_01/877315211</t>
  </si>
  <si>
    <t>"přesuvka"1</t>
  </si>
  <si>
    <t>"objímka"1</t>
  </si>
  <si>
    <t>"spojka"1</t>
  </si>
  <si>
    <t>71</t>
  </si>
  <si>
    <t>28612243</t>
  </si>
  <si>
    <t>přesuvka kanalizační plastová PVC KG DN 160 SN12/16</t>
  </si>
  <si>
    <t>-1266779173</t>
  </si>
  <si>
    <t>72</t>
  </si>
  <si>
    <t>28614548</t>
  </si>
  <si>
    <t>fixační objímky proti rozpojení, tlakové zatížení do 2,5baru DN 160</t>
  </si>
  <si>
    <t>-1675056152</t>
  </si>
  <si>
    <t>73</t>
  </si>
  <si>
    <t>28651067</t>
  </si>
  <si>
    <t>spojka dvouhrdlá kanalizace plastové PVC-U DN 150</t>
  </si>
  <si>
    <t>-2145339459</t>
  </si>
  <si>
    <t>74</t>
  </si>
  <si>
    <t>890211851</t>
  </si>
  <si>
    <t>Bourání šachet a jímek strojně velikosti obestavěného prostoru do 1,5 m3 z prostého betonu</t>
  </si>
  <si>
    <t>530980255</t>
  </si>
  <si>
    <t>https://podminky.urs.cz/item/CS_URS_2023_01/890211851</t>
  </si>
  <si>
    <t>"Stáv. beton. uliční vpusti"1,5*3</t>
  </si>
  <si>
    <t>75</t>
  </si>
  <si>
    <t>895941343</t>
  </si>
  <si>
    <t>Osazení vpusti uliční z betonových dílců DN 500 dno vysoké s kalištěm</t>
  </si>
  <si>
    <t>-253339618</t>
  </si>
  <si>
    <t>https://podminky.urs.cz/item/CS_URS_2023_01/895941343</t>
  </si>
  <si>
    <t>76</t>
  </si>
  <si>
    <t>59224470</t>
  </si>
  <si>
    <t>vpusť uliční DN 500 kaliště vysoké 500/525x65mm</t>
  </si>
  <si>
    <t>1151174648</t>
  </si>
  <si>
    <t>Poznámka k položce:_x000d_
Např. TBV - Q 500/626D</t>
  </si>
  <si>
    <t>77</t>
  </si>
  <si>
    <t>895941351.R01</t>
  </si>
  <si>
    <t>Osazení vpusti uliční DN 500 z betonových dílců skruž horní</t>
  </si>
  <si>
    <t>1810009194</t>
  </si>
  <si>
    <t>"Prstenec"1</t>
  </si>
  <si>
    <t>"Skruž horní"1</t>
  </si>
  <si>
    <t>78</t>
  </si>
  <si>
    <t>59223864</t>
  </si>
  <si>
    <t>prstenec pro uliční vpusť vyrovnávací betonový 390x60x130mm</t>
  </si>
  <si>
    <t>1103250707</t>
  </si>
  <si>
    <t>79</t>
  </si>
  <si>
    <t>59223857.R01</t>
  </si>
  <si>
    <t>skruž pro uliční vpusť horní betonová 450x295x50mm</t>
  </si>
  <si>
    <t>1586197233</t>
  </si>
  <si>
    <t>Poznámka k položce:_x000d_
Např.:TBV - Q 660/180</t>
  </si>
  <si>
    <t>80</t>
  </si>
  <si>
    <t>895941361</t>
  </si>
  <si>
    <t>Osazení vpusti uliční z betonových dílců DN 500 skruž středová 290 mm</t>
  </si>
  <si>
    <t>1964383903</t>
  </si>
  <si>
    <t>https://podminky.urs.cz/item/CS_URS_2023_01/895941361</t>
  </si>
  <si>
    <t>81</t>
  </si>
  <si>
    <t>59224461</t>
  </si>
  <si>
    <t>vpusť uliční DN 500 skruž průběžná nízká betonová 500/290x65mm</t>
  </si>
  <si>
    <t>-797663790</t>
  </si>
  <si>
    <t>82</t>
  </si>
  <si>
    <t>895941362</t>
  </si>
  <si>
    <t>Osazení vpusti uliční z betonových dílců DN 500 skruž středová 590 mm</t>
  </si>
  <si>
    <t>1703375602</t>
  </si>
  <si>
    <t>https://podminky.urs.cz/item/CS_URS_2023_01/895941362</t>
  </si>
  <si>
    <t>83</t>
  </si>
  <si>
    <t>59224462</t>
  </si>
  <si>
    <t>vpusť uliční DN 500 skruž průběžná vysoká betonová 500/590x65mm</t>
  </si>
  <si>
    <t>1678308890</t>
  </si>
  <si>
    <t>84</t>
  </si>
  <si>
    <t>895941367</t>
  </si>
  <si>
    <t>Osazení vpusti uliční z betonových dílců DN 500 skruž průběžná se zápachovou uzávěrkou</t>
  </si>
  <si>
    <t>-1375731775</t>
  </si>
  <si>
    <t>https://podminky.urs.cz/item/CS_URS_2023_01/895941367</t>
  </si>
  <si>
    <t>85</t>
  </si>
  <si>
    <t>59224467</t>
  </si>
  <si>
    <t>vpusť uliční DN 500 skruž průběžná 500/590x65mm betonová se zápachovou uzávěrkou 150mm PVC</t>
  </si>
  <si>
    <t>-1974013379</t>
  </si>
  <si>
    <t>86</t>
  </si>
  <si>
    <t>899204112</t>
  </si>
  <si>
    <t>Osazení mříží litinových včetně rámů a košů na bahno pro třídu zatížení D400, E600</t>
  </si>
  <si>
    <t>-136878959</t>
  </si>
  <si>
    <t>https://podminky.urs.cz/item/CS_URS_2023_01/899204112</t>
  </si>
  <si>
    <t>"Stáv. uliční vpusť"1</t>
  </si>
  <si>
    <t>"Nová uliční vpusť"1</t>
  </si>
  <si>
    <t>87</t>
  </si>
  <si>
    <t>55241042</t>
  </si>
  <si>
    <t>mříž šachtová dešťová litinová DN 425 pro třídu zatížení B125 kruhová</t>
  </si>
  <si>
    <t>981933000</t>
  </si>
  <si>
    <t>88</t>
  </si>
  <si>
    <t>28661789</t>
  </si>
  <si>
    <t>koš kalový ocelový pro silniční vpusť 425mm vč. madla</t>
  </si>
  <si>
    <t>-2020927745</t>
  </si>
  <si>
    <t>89</t>
  </si>
  <si>
    <t>899331111</t>
  </si>
  <si>
    <t>Výšková úprava uličního vstupu nebo vpusti do 200 mm zvýšením poklopu</t>
  </si>
  <si>
    <t>963928883</t>
  </si>
  <si>
    <t>https://podminky.urs.cz/item/CS_URS_2023_01/899331111</t>
  </si>
  <si>
    <t>"Výšková úprava šachet"1</t>
  </si>
  <si>
    <t>Ostatní konstrukce a práce, bourání</t>
  </si>
  <si>
    <t>90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</si>
  <si>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</si>
  <si>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</si>
  <si>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588612449</t>
  </si>
  <si>
    <t>https://podminky.urs.cz/item/CS_URS_2023_01/916231213</t>
  </si>
  <si>
    <t>"Nové betonové obruby 80/250"180</t>
  </si>
  <si>
    <t>"Nové betonové obruby 100/250"11</t>
  </si>
  <si>
    <t>"Nové betonové obruby 50/200"20</t>
  </si>
  <si>
    <t>91</t>
  </si>
  <si>
    <t>59217016</t>
  </si>
  <si>
    <t>obrubník betonový chodníkový 1000x80x250mm</t>
  </si>
  <si>
    <t>1466509987</t>
  </si>
  <si>
    <t>180*1,05 'Přepočtené koeficientem množství</t>
  </si>
  <si>
    <t>92</t>
  </si>
  <si>
    <t>59217002</t>
  </si>
  <si>
    <t>obrubník betonový zahradní šedý 1000x50x200mm</t>
  </si>
  <si>
    <t>-1715262602</t>
  </si>
  <si>
    <t>20*1,05 'Přepočtené koeficientem množství</t>
  </si>
  <si>
    <t>93</t>
  </si>
  <si>
    <t>59217017</t>
  </si>
  <si>
    <t>obrubník betonový chodníkový 1000x100x250mm</t>
  </si>
  <si>
    <t>-1997248754</t>
  </si>
  <si>
    <t>11*1,05 'Přepočtené koeficientem množství</t>
  </si>
  <si>
    <t>94</t>
  </si>
  <si>
    <t>919726227</t>
  </si>
  <si>
    <t>Geotextilie tkaná pro vyztužení, separaci nebo filtraci z polyesteru, podélná/příčná pevnost v tahu 300/50 kN/m</t>
  </si>
  <si>
    <t>339927784</t>
  </si>
  <si>
    <t>https://podminky.urs.cz/item/CS_URS_2023_01/919726227</t>
  </si>
  <si>
    <t>38*2 'Přepočtené koeficientem množství</t>
  </si>
  <si>
    <t>95</t>
  </si>
  <si>
    <t>936001001</t>
  </si>
  <si>
    <t>Montáž prvků městské a zahradní architektury hmotnosti do 0,1 t</t>
  </si>
  <si>
    <t>-1105120125</t>
  </si>
  <si>
    <t>https://podminky.urs.cz/item/CS_URS_2023_01/936001001</t>
  </si>
  <si>
    <t>"Piknikový set"4</t>
  </si>
  <si>
    <t>96</t>
  </si>
  <si>
    <t>74920006.R01</t>
  </si>
  <si>
    <t>set piknikový sestava 2x lavička bez opěradla 1x stůl</t>
  </si>
  <si>
    <t>-894695717</t>
  </si>
  <si>
    <t>Poznámka k položce:_x000d_
Popis viz Technická zpráva SO 101 – 01.</t>
  </si>
  <si>
    <t>97</t>
  </si>
  <si>
    <t>936104211</t>
  </si>
  <si>
    <t>Montáž odpadkového koše do betonové patky</t>
  </si>
  <si>
    <t>696984943</t>
  </si>
  <si>
    <t>https://podminky.urs.cz/item/CS_URS_2023_01/936104211</t>
  </si>
  <si>
    <t>98</t>
  </si>
  <si>
    <t>74910133.R01</t>
  </si>
  <si>
    <t>koš odpadkový dřevo, objem 65 L</t>
  </si>
  <si>
    <t>-96170538</t>
  </si>
  <si>
    <t>99</t>
  </si>
  <si>
    <t>936124112</t>
  </si>
  <si>
    <t>Montáž lavičky parkové stabilní se zabetonováním noh</t>
  </si>
  <si>
    <t>46089243</t>
  </si>
  <si>
    <t>https://podminky.urs.cz/item/CS_URS_2023_01/936124112</t>
  </si>
  <si>
    <t>"Lavička ke knihovně"6</t>
  </si>
  <si>
    <t>"Lavička k dětskému koutku"6</t>
  </si>
  <si>
    <t>100</t>
  </si>
  <si>
    <t>74910100.R01</t>
  </si>
  <si>
    <t>lavička bez opěradla konstrukce-kov, sedák-dřevo</t>
  </si>
  <si>
    <t>656998946</t>
  </si>
  <si>
    <t>101</t>
  </si>
  <si>
    <t>74910110.R01</t>
  </si>
  <si>
    <t>lavička s opěradlem konstrukce-kov, sedák-dřevo</t>
  </si>
  <si>
    <t>-2091761355</t>
  </si>
  <si>
    <t>102</t>
  </si>
  <si>
    <t>961044111</t>
  </si>
  <si>
    <t>Bourání základů z betonu prostého</t>
  </si>
  <si>
    <t>-1247871663</t>
  </si>
  <si>
    <t>https://podminky.urs.cz/item/CS_URS_2023_01/961044111</t>
  </si>
  <si>
    <t>"Stáv. betonové lavičky"3</t>
  </si>
  <si>
    <t>103</t>
  </si>
  <si>
    <t>961055111</t>
  </si>
  <si>
    <t>Bourání základů z betonu železového</t>
  </si>
  <si>
    <t>1777397358</t>
  </si>
  <si>
    <t>https://podminky.urs.cz/item/CS_URS_2023_01/961055111</t>
  </si>
  <si>
    <t>"Stáv. opěrná zeď"45</t>
  </si>
  <si>
    <t>"Stáv. venkovní schodiště"20</t>
  </si>
  <si>
    <t>997</t>
  </si>
  <si>
    <t>Přesun sutě</t>
  </si>
  <si>
    <t>104</t>
  </si>
  <si>
    <t>997221551</t>
  </si>
  <si>
    <t>Vodorovná doprava suti bez naložení, ale se složením a s hrubým urovnáním ze sypkých materiálů, na vzdálenost do 1 km</t>
  </si>
  <si>
    <t>371770203</t>
  </si>
  <si>
    <t>https://podminky.urs.cz/item/CS_URS_2023_01/997221551</t>
  </si>
  <si>
    <t>105</t>
  </si>
  <si>
    <t>997221559</t>
  </si>
  <si>
    <t>Vodorovná doprava suti bez naložení, ale se složením a s hrubým urovnáním Příplatek k ceně za každý další i započatý 1 km přes 1 km</t>
  </si>
  <si>
    <t>818727475</t>
  </si>
  <si>
    <t>https://podminky.urs.cz/item/CS_URS_2023_01/997221559</t>
  </si>
  <si>
    <t>852,42*14 'Přepočtené koeficientem množství</t>
  </si>
  <si>
    <t>106</t>
  </si>
  <si>
    <t>997221611</t>
  </si>
  <si>
    <t>Nakládání na dopravní prostředky pro vodorovnou dopravu suti</t>
  </si>
  <si>
    <t>1031197562</t>
  </si>
  <si>
    <t>https://podminky.urs.cz/item/CS_URS_2023_01/997221611</t>
  </si>
  <si>
    <t>107</t>
  </si>
  <si>
    <t>997013871</t>
  </si>
  <si>
    <t>Poplatek za uložení stavebního odpadu na recyklační skládce (skládkovné) směsného stavebního a demoličního zatříděného do Katalogu odpadů pod kódem 17 09 04</t>
  </si>
  <si>
    <t>266289534</t>
  </si>
  <si>
    <t>https://podminky.urs.cz/item/CS_URS_2023_01/997013871</t>
  </si>
  <si>
    <t>108</t>
  </si>
  <si>
    <t>997221861</t>
  </si>
  <si>
    <t>Poplatek za uložení stavebního odpadu na recyklační skládce (skládkovné) z prostého betonu zatříděného do Katalogu odpadů pod kódem 17 01 01</t>
  </si>
  <si>
    <t>482396897</t>
  </si>
  <si>
    <t>https://podminky.urs.cz/item/CS_URS_2023_01/997221861</t>
  </si>
  <si>
    <t>109</t>
  </si>
  <si>
    <t>997221862</t>
  </si>
  <si>
    <t>Poplatek za uložení stavebního odpadu na recyklační skládce (skládkovné) z armovaného betonu zatříděného do Katalogu odpadů pod kódem 17 01 01</t>
  </si>
  <si>
    <t>-726465296</t>
  </si>
  <si>
    <t>https://podminky.urs.cz/item/CS_URS_2023_01/997221862</t>
  </si>
  <si>
    <t>110</t>
  </si>
  <si>
    <t>997221873</t>
  </si>
  <si>
    <t>-591806670</t>
  </si>
  <si>
    <t>https://podminky.urs.cz/item/CS_URS_2023_01/997221873</t>
  </si>
  <si>
    <t>111</t>
  </si>
  <si>
    <t>997221875</t>
  </si>
  <si>
    <t>Poplatek za uložení stavebního odpadu na recyklační skládce (skládkovné) asfaltového bez obsahu dehtu zatříděného do Katalogu odpadů pod kódem 17 03 02</t>
  </si>
  <si>
    <t>2276941</t>
  </si>
  <si>
    <t>https://podminky.urs.cz/item/CS_URS_2023_01/997221875</t>
  </si>
  <si>
    <t>112</t>
  </si>
  <si>
    <t>998223011</t>
  </si>
  <si>
    <t>Přesun hmot pro pozemní komunikace s krytem dlážděným dopravní vzdálenost do 200 m jakékoliv délky objektu</t>
  </si>
  <si>
    <t>1710740458</t>
  </si>
  <si>
    <t>https://podminky.urs.cz/item/CS_URS_2023_01/998223011</t>
  </si>
  <si>
    <t>711</t>
  </si>
  <si>
    <t>Izolace proti vodě, vlhkosti a plynům</t>
  </si>
  <si>
    <t>113</t>
  </si>
  <si>
    <t>711161212</t>
  </si>
  <si>
    <t>Izolace proti zemní vlhkosti a beztlakové vodě nopovými fóliemi na ploše svislé S vrstva ochranná, odvětrávací a drenážní výška nopku 8,0 mm, tl. fólie do 0,6 mm</t>
  </si>
  <si>
    <t>-1131227493</t>
  </si>
  <si>
    <t>https://podminky.urs.cz/item/CS_URS_2023_01/711161212</t>
  </si>
  <si>
    <t>"Nopová folie vč. ukončovací lišty v. 0,5m"20*0,5</t>
  </si>
  <si>
    <t>10*1,5 'Přepočtené koeficientem množství</t>
  </si>
  <si>
    <t>114</t>
  </si>
  <si>
    <t>711161384</t>
  </si>
  <si>
    <t>Izolace proti zemní vlhkosti a beztlakové vodě nopovými fóliemi ostatní ukončení izolace provětrávací lištou</t>
  </si>
  <si>
    <t>-2082801754</t>
  </si>
  <si>
    <t>https://podminky.urs.cz/item/CS_URS_2023_01/711161384</t>
  </si>
  <si>
    <t>115</t>
  </si>
  <si>
    <t>762751160.R01</t>
  </si>
  <si>
    <t>Montáž prostorových konstrukcí</t>
  </si>
  <si>
    <t>-72729760</t>
  </si>
  <si>
    <t>"Dřevěný zahradní domek"25</t>
  </si>
  <si>
    <t>116</t>
  </si>
  <si>
    <t>605999.R01</t>
  </si>
  <si>
    <t>dřevěný zahradní domek (prodejní stánek) včetně základového impregnovaného rámu</t>
  </si>
  <si>
    <t>-2098000050</t>
  </si>
  <si>
    <t>117</t>
  </si>
  <si>
    <t>762795000</t>
  </si>
  <si>
    <t>Spojovací prostředky prostorových vázaných konstrukcí hřebíky, svory, fixační prkna</t>
  </si>
  <si>
    <t>1738550464</t>
  </si>
  <si>
    <t>https://podminky.urs.cz/item/CS_URS_2023_01/762795000</t>
  </si>
  <si>
    <t>02 - Zpevněné plochy - sanace</t>
  </si>
  <si>
    <t>122452204</t>
  </si>
  <si>
    <t>Odkopávky a prokopávky nezapažené pro silnice a dálnice strojně v hornině třídy těžitelnosti II přes 100 do 500 m3</t>
  </si>
  <si>
    <t>285266272</t>
  </si>
  <si>
    <t>https://podminky.urs.cz/item/CS_URS_2023_01/122452204</t>
  </si>
  <si>
    <t>"sanační polštář"640*0,3</t>
  </si>
  <si>
    <t>1465656656</t>
  </si>
  <si>
    <t>-1165024859</t>
  </si>
  <si>
    <t>192*5 'Přepočtené koeficientem množství</t>
  </si>
  <si>
    <t>287433821</t>
  </si>
  <si>
    <t>-696221862</t>
  </si>
  <si>
    <t>-434630015</t>
  </si>
  <si>
    <t>-1515848859</t>
  </si>
  <si>
    <t>192*1,9 'Přepočtené koeficientem množství</t>
  </si>
  <si>
    <t>181951114</t>
  </si>
  <si>
    <t>Úprava pláně vyrovnáním výškových rozdílů strojně v hornině třídy těžitelnosti II, skupiny 4 a 5 se zhutněním</t>
  </si>
  <si>
    <t>-1551238269</t>
  </si>
  <si>
    <t>https://podminky.urs.cz/item/CS_URS_2023_01/181951114</t>
  </si>
  <si>
    <t>"sanační polštář"640</t>
  </si>
  <si>
    <t>564871116</t>
  </si>
  <si>
    <t>Podklad ze štěrkodrti ŠD s rozprostřením a zhutněním plochy přes 100 m2, po zhutnění tl. 300 mm</t>
  </si>
  <si>
    <t>945669278</t>
  </si>
  <si>
    <t>https://podminky.urs.cz/item/CS_URS_2023_01/564871116</t>
  </si>
  <si>
    <t>-1974023948</t>
  </si>
  <si>
    <t>640*1,3 'Přepočtené koeficientem množství</t>
  </si>
  <si>
    <t>SO 201 - Opěrné zdi</t>
  </si>
  <si>
    <t>Radka Pečinková</t>
  </si>
  <si>
    <t>0 - Všeobecné konstrukce a práce</t>
  </si>
  <si>
    <t>1 - Zemní práce</t>
  </si>
  <si>
    <t>2 - Základy</t>
  </si>
  <si>
    <t>3 - Svislé konstrukce</t>
  </si>
  <si>
    <t>4 - Vodorovné konstrukce</t>
  </si>
  <si>
    <t>7 - Přidružená stavební výroba</t>
  </si>
  <si>
    <t>9 - Ostatní konstrukce a práce</t>
  </si>
  <si>
    <t>Všeobecné konstrukce a práce</t>
  </si>
  <si>
    <t>014102</t>
  </si>
  <si>
    <t>POPLATKY ZA SKLÁDKU bude fakturováno podle množství skutečně uloženého na skládku na podkladu vážních lístků</t>
  </si>
  <si>
    <t>T</t>
  </si>
  <si>
    <t>2022_OTSKP</t>
  </si>
  <si>
    <t>Poznámka k položce:_x000d_
zahrnuje veškeré poplatky provozovateli skládky související s uložením odpadu na skládce.</t>
  </si>
  <si>
    <t>376,1-249,995</t>
  </si>
  <si>
    <t>126,105*2 'Přepočtené koeficientem množství</t>
  </si>
  <si>
    <t>02520</t>
  </si>
  <si>
    <t>ZKOUŠENÍ MATERIÁLŮ NEZÁVISLOU ZKUŠEBNOU zahrnuje veškeré náklady spojené s objednatelem požadovanými zkouškami</t>
  </si>
  <si>
    <t>KPL</t>
  </si>
  <si>
    <t>1835559521</t>
  </si>
  <si>
    <t>Poznámka k položce:_x000d_
zahrnuje veškeré náklady spojené s objednatelem požadovanými zkouškami</t>
  </si>
  <si>
    <t>02620</t>
  </si>
  <si>
    <t>ZKOUŠENÍ KONSTRUKCÍ A PRACÍ NEZÁVISLOU ZKUŠEBNOU zahrnuje veškeré náklady spojené s objednatelem požadovanými zkouškami</t>
  </si>
  <si>
    <t>1343217522</t>
  </si>
  <si>
    <t>03750</t>
  </si>
  <si>
    <t>POMOC PRÁCE ZAJIŠŤ NEBO ZŘÍZ LEŠENÍ zřízení lešení včetně záchytných bezpečnostních prvků-zábradlí dvoutyčové oboustranné včetně poplatků, osazení, dovozu a odvozu</t>
  </si>
  <si>
    <t>Poznámka k položce:_x000d_
zahrnuje objednatelem povolené náklady na požadovaná zařízení zhotovitele</t>
  </si>
  <si>
    <t>03770</t>
  </si>
  <si>
    <t>POMOC PRÁCE ZAJIŠŤ NEBO ZŘÍZ ČERPÁNÍ VODY čerpání povrchové, spodní a dešťové vody Stanoveno odborným odhadem</t>
  </si>
  <si>
    <t>131736</t>
  </si>
  <si>
    <t>HLOUBENÍ JAM ZAPAŽ I NEPAŽ TŘ. I, ODVOZ DO 12KM včetně odvozu na skládku Převzato z výkresu 06 Podklad pro výkopy</t>
  </si>
  <si>
    <t>M3</t>
  </si>
  <si>
    <t>Poznámka k položce:_x000d_
Zeď A 26,0*1,9=49,400 [A] Zeď B 46,0*1,4=64,400 [B] Zeď C 60,0*1,7=102,000 [C] Zeď D+H 66,0*0,8=52,800 [D] Zeď E+F 35,0*2,0=70,000 [E] Zeď G 25,0*1,5=37,500 [F] Celkem: A+B+C+D+E+F=376,100 [G]_x000d_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</si>
  <si>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17120</t>
  </si>
  <si>
    <t>ULOŽENÍ SYPANINY DO NÁSYPŮ A NA SKLÁDKY BEZ ZHUTNĚNÍ z pol. č. 131736</t>
  </si>
  <si>
    <t xml:space="preserve">Poznámka k položce:_x000d_
376,1=376,100 [A]_x000d_
položka zahrnuje: - kompletní provedení zemní konstrukce do předepsaného tvaru - ošetření úložiště po celou dobu práce v něm vč. klimatických opatření - ztížení v okolí vedení, konstrukcí a objektů a jejich dočasné zajištění - ztížení provádění ve ztížených podmínkách a stísněných prostorech - ztížené ukládání sypaniny pod vodu - ukládání po vrstvách a po jiných nutných částech (figurách) vč. dosypávek - spouštění a nošení materiálu - úprava, očištění a ochrana podloží a svahů - svahování, uzavírání povrchů svahů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</si>
  <si>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</si>
  <si>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 zásyp zeminou vhodnou předepsaných parametrů uvedených v ČSN 73 6244 čl. 5.4 kompletní provedení včetně nákupu a dodávky potřebných materiálů, včetně všech souvisejících prací (např. natěžení, dopravy, uložení, hutnění atp.) Převzato z výkresu 02 Půdorys Převzato z výkresu 03 Pohledy Převzato z výkresu 04 Příčné řezy</t>
  </si>
  <si>
    <t xml:space="preserve">Poznámka k položce:_x000d_
Zeď A 2,0*12,0=24,000 [A] Zeď B 2,0*20,0=40,000 [B] Zeď C 2,85*18,5=52,725 [C] Zeď D 2,4*21,0=50,400 [D] Zeď E 2,5*8,7=21,750 [E] Zeď F 1,7*7,0=11,900 [F] Zeď G 1,7*10,6=18,020 [G] Zeď H 7,8*4,0=31,200 [H] Celkem: A+B+C+D+E+F+G+H=249,995 [I]_x000d_
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</si>
  <si>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</si>
  <si>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 úprava základové spáry hutněním Převzato z výkresu 06 Podklad pro výkopy</t>
  </si>
  <si>
    <t>M2</t>
  </si>
  <si>
    <t xml:space="preserve">Poznámka k položce:_x000d_
Zeď A 16,6=16,600 [A] Zeď B 29,3=29,300 [B] Zeď C 37,2=37,200 [C]  Zeď D+H 46,8=46,800 [D] Zeď E+F 24,5=24,500 [E] Zeď G 15,2=15,200 [F] Celkem: A+B+C+D+E+F=169,600 [G]_x000d_
položka zahrnuje úpravu pláně včetně vyrovnání výškových rozdílů. Míru zhutnění určuje projekt.</t>
  </si>
  <si>
    <t>Základy</t>
  </si>
  <si>
    <t>272324</t>
  </si>
  <si>
    <t>ZÁKLADY ZE ŽELEZOBETONU DO C25/30 beton C 25/30 XA1, včetně bednění požadovaných konstr. (i ztracené) s úpravou dle požadované kvality povrchu betonu, úprav pracovních a dilatačních spár Převzato z výkresu 07.X Tvar zdi X</t>
  </si>
  <si>
    <t xml:space="preserve">Poznámka k položce:_x000d_
Zeď A 0,4*5,3=2,120 [A] Zeď B 0,4*9,3=3,720 [B] Zeď C 0,4*18,1=7,240 [C] Zeď D 0,4*20,2=8,080 [D] Zeď E 0,4*7,3=2,920 [E] Zeď F 0,4*2,8=1,120 [F] Zeď G 0,4*4,6=1,840 [G] Zeď H 0,4*1,4=0,560 [H] Celkem: A+B+C+D+E+F+G+H=27,600 [I]_x000d_
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</t>
  </si>
  <si>
    <t>Svislé konstrukce</t>
  </si>
  <si>
    <t>327324</t>
  </si>
  <si>
    <t>ZDI OPĚRNÉ, ZÁRUBNÍ, NÁBŘEŽNÍ ZE ŽELEZOVÉHO BETONU DO C25/30 beton C 25/30 XF2, vč. úpravy pracovních a dilatačních spár Převzato z výkresu 07.X Tvar zdi X</t>
  </si>
  <si>
    <t xml:space="preserve">Poznámka k položce:_x000d_
Zeď A 0,25* 12,7=3,175 [A] Zeď B 0,25*24,0=6,000 [B] Zeď C 0,25*33,2=8,300 [C] Zeď D 0,25*32,9=8,225 [D] Zeď E 0,25*11,4=2,850 [E] Zeď F 0,25*5,9=1,475 [F] Zeď G 0,25*9,8=2,450 [G] Zeď H 0,25*3,2=0,800 [H] Celkem: A+B+C+D+E+F+G+H=33,275 [I]_x000d_
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</si>
  <si>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327365</t>
  </si>
  <si>
    <t>VÝZTUŽ ZDÍ OPĚRNÝCH, ZÁRUBNÍCH, NÁBŘEŽNÍCH Z OCELI 10505, B500B Výztuž zdi - základy a dříky Převzato z výkresu 09.X Výztuž zdi</t>
  </si>
  <si>
    <t>Poznámka k položce:_x000d_
Zeď A 0,784=0,784 [A] Zeď B 1,370=1,370 [B] Zeď C 2,078=2,078 [C] Zeď D 2,031=2,031 [D] Zeď E 0,878=0,878 [E] Zeď F 0,510=0,510 [F] Zeď G 0,622=0,622 [G] Zeď H 0,207=0,207 [H] Celkem: A+B+C+D+E+F+G+H=8,480 [I]_x000d_
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74), - povrchovou antikorozní úpravu výztuže, - separaci výztuže, - osazení měřících zařízení a úpravy pro ně, - osazení měřících skříní nebo míst pro měření bludných proudů.</t>
  </si>
  <si>
    <t>451312</t>
  </si>
  <si>
    <t>PODKLADNÍ A VÝPLŇOVÉ VRSTVY Z PROSTÉHO BETONU C12/15 beton C 12/15 X0, pod základy, včetně bednění požadovaných konstr. (i ztracené) s úpravou dle požadované kvality povrchu betonu Převzato z výkresu 07.X Tvar zdi X</t>
  </si>
  <si>
    <t xml:space="preserve">Poznámka k položce:_x000d_
Zeď A 0,1*7,6=0,760 [A] Zeď B 0,1*13,1=1,310 [B] Zeď C 0,1*22,0=2,200 [C] Zeď D 0,1*14,5=1,450 [D] Zeď E 0,1*8,9=0,890 [E] Zeď F 0,1*4,0=0,400 [F] Zeď G 0,1*6,6=0,660 [G] Zeď H 0,1*2,0=0,200 [H] Celkem: A+B+C+D+E+F+G+H=7,870 [I]_x000d_
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</si>
  <si>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Přidružená stavební výroba</t>
  </si>
  <si>
    <t>711111</t>
  </si>
  <si>
    <t>IZOLACE BĚŽNÝCH KONSTRUKCÍ PROTI ZEMNÍ VLHKOSTI ASFALTOVÝMI NÁTĚRY izolační nátěry 1x ALP + 2x ALN Převzato z výkresu 07.X Tvar zdi X</t>
  </si>
  <si>
    <t xml:space="preserve">Poznámka k položce:_x000d_
Zeď A 16,0+6,0+3,0=25,000 [A] Zeď B 30,0+9,0+5,0=44,000 [B] Zeď C 40,0+14,0+14,0=68,000 [C] Zeď D 40,0+9,0+16,0=65,000 [D] Zeď E 15,0+6,0+6,0=27,000 [E] Zeď F 8,0+3,0+2,0=13,000 [F] Zeď G 13,0+8,0+3,0=24,000 [G] Zeď H 5,0+3,0+1,0=9,000 [H] Celkem: A+B+C+D+E+F+G+H=275,000 [I]_x000d_
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</si>
  <si>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711237</t>
  </si>
  <si>
    <t>IZOLACE ZVLÁŠT KONSTR PROTI VOL STÉK VODĚ Z PE FÓLIÍ Nopová fólie 30mm, vč. dodání, nákup, provedení Převzato z výkresu 07.X Tvar zdi X</t>
  </si>
  <si>
    <t xml:space="preserve">Poznámka k položce:_x000d_
Zeď A 16,0=16,000 [A] Zeď B 30,0=30,000 [B] Zeď C 40,0=40,000 [C] Zeď D 40,0=40,000 [D] Zeď E 15,0=15,000 [E] Zeď F 8,0=8,000 [F] Zeď G 13,0=13,000 [G] Zeď H 5,0=5,000 [H] Celkem: A+B+C+D+E+F+G+H=167,000 [I]_x000d_
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</si>
  <si>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711509</t>
  </si>
  <si>
    <t>OCHRANA IZOLACE NA POVRCHU TEXTILIÍ geotextilie 600 g/m2, ochrana izolace spodní stavby Převzato z výkresu 07.X Tvar zdi X</t>
  </si>
  <si>
    <t xml:space="preserve">Poznámka k položce:_x000d_
Zeď A 16,0+6,0+3,0=25,000 [A] Zeď B 30,0+9,0+5,0=44,000 [B] Zeď C 40,0+14,0+14,0=68,000 [C] Zeď D 40,0+9,0+16,0=65,000 [D] Zeď E 15,0+6,0+6,0=27,000 [E] Zeď F 8,0+3,0+2,0=13,000 [F] Zeď G 13,0+8,0+3,0=24,000 [G] Zeď H 5,0+3,0+1,0=9,000 [H] Celkem: A+B+C+D+E+F+G+H=275,000 [I]_x000d_
položka zahrnuje: - dodání  předepsaného ochranného materiálu - zřízení ochrany izolace</t>
  </si>
  <si>
    <t>Ostatní konstrukce a práce</t>
  </si>
  <si>
    <t>9112A1</t>
  </si>
  <si>
    <t>ZÁBRADLÍ MOSTNÍ S VODOR MADLY - DODÁVKA A MONTÁŽ ocelová dvoumadla podél schodišť, vč. vrtu, lepených kotev v prípadě kotvení do zdi, včetně kotevního přípravku v prřípadě uchycení k zábradlí včetně VTD, zaměření, předepsané povrchové úpravy a osazení Převzato z výkresu 02 Půdorys Převzato z výkresu 10 Podklad pro zábradlí</t>
  </si>
  <si>
    <t>Poznámka k položce:_x000d_
Zeď B 2,2=2,200 [A] Zeď C 1,8+2,2=4,000 [B] Zeď E 2,9=2,900 [C] Zeď H 2,9=2,900 [D] Celkem: A+B+C+D=12,000 [E]_x000d_
položka zahrnuje: dodání zábradlí včetně předepsané povrchové úpravy kotvení sloupků, t.j. kotevní desky, šrouby z nerez oceli, vrty a zálivku, pokud zadávací dokumentace nestanoví jinak případné nivelační hmoty pod kotevní desky</t>
  </si>
  <si>
    <t>9112B1</t>
  </si>
  <si>
    <t>ZÁBRADLÍ MOSTNÍ SE SVISLOU VÝPLNÍ - DODÁVKA A MONTÁŽ ocelové mostní zábradlí výšky 1,1m se svislou výplní na zdi, vč. vrtu, lepených kotev, podlití patních desek včetně VTD, zaměření, předepsané povrchové úpravy a osazení Převzato z výkresu 02 Půdorys Převzato z výkresu 10 Podklad pro zábradlí</t>
  </si>
  <si>
    <t>Poznámka k položce:_x000d_
Zeď A 10,8=10,800 [A] Zeď B 18,0=18,000 [B] Zeď C 16,6=16,600 [C] Zeď D 19,4=19,400 [D] Zeď E 7,2=7,200 [E] Zeď F 5,7=5,700 [F] Zeď G 8,9=8,900 [G] Zeď H 2,7=2,700 [H] Celkem: A+B+C+D+E+F+G+H=89,300 [I]_x000d_
položka zahrnuje: dodání zábradlí včetně předepsané povrchové úpravy kotvení sloupků, t.j. kotevní desky, šrouby z nerez oceli, vrty a zálivku, pokud zadávací dokumentace nestanoví jinak případné nivelační hmoty pod kotevní desky</t>
  </si>
  <si>
    <t>SO 801 - Sadové úpravy</t>
  </si>
  <si>
    <t xml:space="preserve">    OST - Následná péče po dobu 5let</t>
  </si>
  <si>
    <t>119005155</t>
  </si>
  <si>
    <t>Vytyčení výsadeb s rozmístěním rostlin dle projektové dokumentace solitérních přes 50 kusů</t>
  </si>
  <si>
    <t>1354385894</t>
  </si>
  <si>
    <t>https://podminky.urs.cz/item/CS_URS_2023_01/119005155</t>
  </si>
  <si>
    <t>"Pseudotsuga menziesii sadovnicky zapěstované dřeviny s balem, o vel. 175-200 cm"1</t>
  </si>
  <si>
    <t>"Prunus sargentii ‚Rancho‘, sadovnicky zapěstované dřeviny s balem, o vel. 14-16 cm"1</t>
  </si>
  <si>
    <t>"Ligustrum vulgare sadovnicky zapěstovaných dřevin s balem, o vel. 40-60 cm"16</t>
  </si>
  <si>
    <t>183101321</t>
  </si>
  <si>
    <t>Hloubení jamek pro vysazování rostlin v zemině skupiny 1 až 4 s výměnou půdy z 100% v rovině nebo na svahu do 1:5, objemu přes 0,40 do 1,00 m3</t>
  </si>
  <si>
    <t>1375475008</t>
  </si>
  <si>
    <t>https://podminky.urs.cz/item/CS_URS_2023_01/183101321</t>
  </si>
  <si>
    <t>10321100</t>
  </si>
  <si>
    <t>zahradní substrát pro výsadbu VL</t>
  </si>
  <si>
    <t>-843292246</t>
  </si>
  <si>
    <t>184102117</t>
  </si>
  <si>
    <t>Výsadba dřeviny s balem do předem vyhloubené jamky se zalitím v rovině nebo na svahu do 1:5, při průměru balu přes 800 do 1000 mm</t>
  </si>
  <si>
    <t>565883365</t>
  </si>
  <si>
    <t>https://podminky.urs.cz/item/CS_URS_2023_01/184102117</t>
  </si>
  <si>
    <t>02650499.R01</t>
  </si>
  <si>
    <t>pseudotsuga menziesii sadovnicky zapěstované dřeviny s balem, o vel. 175-200 cm</t>
  </si>
  <si>
    <t>-918073100</t>
  </si>
  <si>
    <t>02650499.R02</t>
  </si>
  <si>
    <t>prunus sargentii ‚Rancho‘, sadovnicky zapěstované dřeviny s balem, o vel. 14-16 cm</t>
  </si>
  <si>
    <t>-1730905301</t>
  </si>
  <si>
    <t>184102211</t>
  </si>
  <si>
    <t>Výsadba keře bez balu do předem vyhloubené jamky se zalitím v rovině nebo na svahu do 1:5 výšky do 1 m v terénu</t>
  </si>
  <si>
    <t>-1217293648</t>
  </si>
  <si>
    <t>https://podminky.urs.cz/item/CS_URS_2023_01/184102211</t>
  </si>
  <si>
    <t>02650599.R02</t>
  </si>
  <si>
    <t>ligustrum vulgare sadovnicky zapěstovaných dřevin s balem, o vel. 40-60 cm</t>
  </si>
  <si>
    <t>-1163280185</t>
  </si>
  <si>
    <t>184215131</t>
  </si>
  <si>
    <t>Ukotvení dřeviny kůly v rovině nebo na svahu do 1:5 třemi kůly, délky do 1 m</t>
  </si>
  <si>
    <t>-530083175</t>
  </si>
  <si>
    <t>https://podminky.urs.cz/item/CS_URS_2023_01/184215131</t>
  </si>
  <si>
    <t>60591251</t>
  </si>
  <si>
    <t>kůl vyvazovací dřevěný impregnovaný D 8cm dl 1,5m</t>
  </si>
  <si>
    <t>624225798</t>
  </si>
  <si>
    <t>16*3 'Přepočtené koeficientem množství</t>
  </si>
  <si>
    <t>184215132</t>
  </si>
  <si>
    <t>Ukotvení dřeviny kůly v rovině nebo na svahu do 1:5 třemi kůly, délky přes 1 do 2 m</t>
  </si>
  <si>
    <t>-1246576103</t>
  </si>
  <si>
    <t>https://podminky.urs.cz/item/CS_URS_2023_01/184215132</t>
  </si>
  <si>
    <t>60591253</t>
  </si>
  <si>
    <t>kůl vyvazovací dřevěný impregnovaný D 8cm dl 2m</t>
  </si>
  <si>
    <t>1440765803</t>
  </si>
  <si>
    <t>2*3 'Přepočtené koeficientem množství</t>
  </si>
  <si>
    <t>184501121</t>
  </si>
  <si>
    <t>Zhotovení obalu kmene a spodních částí větví stromu z juty v jedné vrstvě v rovině nebo na svahu do 1:5</t>
  </si>
  <si>
    <t>-1857546121</t>
  </si>
  <si>
    <t>https://podminky.urs.cz/item/CS_URS_2023_01/184501121</t>
  </si>
  <si>
    <t>2*4 'Přepočtené koeficientem množství</t>
  </si>
  <si>
    <t>184801121</t>
  </si>
  <si>
    <t>Ošetření vysazených dřevin solitérních v rovině nebo na svahu do 1:5</t>
  </si>
  <si>
    <t>1800563191</t>
  </si>
  <si>
    <t>https://podminky.urs.cz/item/CS_URS_2023_01/184801121</t>
  </si>
  <si>
    <t>"Výsadba keře"16</t>
  </si>
  <si>
    <t>"Výsadba dřevin"2</t>
  </si>
  <si>
    <t>184802111</t>
  </si>
  <si>
    <t>Chemické odplevelení půdy před založením kultury, trávníku nebo zpevněných ploch o výměře jednotlivě přes 20 m2 v rovině nebo na svahu do 1:5 postřikem na široko</t>
  </si>
  <si>
    <t>-78384981</t>
  </si>
  <si>
    <t>184851412</t>
  </si>
  <si>
    <t>Zpětný řez keřů po výsadbě netrnitých, výšky přes 0,5 m do 1 m</t>
  </si>
  <si>
    <t>694439606</t>
  </si>
  <si>
    <t>https://podminky.urs.cz/item/CS_URS_2023_01/184851412</t>
  </si>
  <si>
    <t>184851512</t>
  </si>
  <si>
    <t>Řez stromů tvarovací hlavový s opakovaným intervalem řezu do 2 let výšky nasazení hlavy přes 2 do 6 m</t>
  </si>
  <si>
    <t>-1909340097</t>
  </si>
  <si>
    <t>https://podminky.urs.cz/item/CS_URS_2023_01/184851512</t>
  </si>
  <si>
    <t>184911111</t>
  </si>
  <si>
    <t>Znovuuvázání dřeviny jedním úvazkem ke stávajícímu kůlu</t>
  </si>
  <si>
    <t>257191869</t>
  </si>
  <si>
    <t>https://podminky.urs.cz/item/CS_URS_2023_01/184911111</t>
  </si>
  <si>
    <t>184911421</t>
  </si>
  <si>
    <t>Mulčování vysazených rostlin mulčovací kůrou, tl. do 100 mm v rovině nebo na svahu do 1:5</t>
  </si>
  <si>
    <t>1482976529</t>
  </si>
  <si>
    <t>https://podminky.urs.cz/item/CS_URS_2023_01/184911421</t>
  </si>
  <si>
    <t>10391100</t>
  </si>
  <si>
    <t>kůra mulčovací VL</t>
  </si>
  <si>
    <t>-288617085</t>
  </si>
  <si>
    <t>18*0,05 'Přepočtené koeficientem množství</t>
  </si>
  <si>
    <t>185802114</t>
  </si>
  <si>
    <t>Hnojení půdy nebo trávníku v rovině nebo na svahu do 1:5 umělým hnojivem s rozdělením k jednotlivým rostlinám</t>
  </si>
  <si>
    <t>-585453412</t>
  </si>
  <si>
    <t>https://podminky.urs.cz/item/CS_URS_2023_01/185802114</t>
  </si>
  <si>
    <t>18*0,001 'Přepočtené koeficientem množství</t>
  </si>
  <si>
    <t>25191199_R01</t>
  </si>
  <si>
    <t>silva Tabs na okrasné dřeviny</t>
  </si>
  <si>
    <t>balení</t>
  </si>
  <si>
    <t>974439858</t>
  </si>
  <si>
    <t>17,7777777777778*0,05 'Přepočtené koeficientem množství</t>
  </si>
  <si>
    <t>25191199_R02</t>
  </si>
  <si>
    <t>půdní kondicionér (např. typ TerraCottem)</t>
  </si>
  <si>
    <t>423823431</t>
  </si>
  <si>
    <t>20*0,05 'Přepočtené koeficientem množství</t>
  </si>
  <si>
    <t>185804311</t>
  </si>
  <si>
    <t>Zalití rostlin vodou plochy záhonů jednotlivě do 20 m2</t>
  </si>
  <si>
    <t>336094721</t>
  </si>
  <si>
    <t>https://podminky.urs.cz/item/CS_URS_2023_01/185804311</t>
  </si>
  <si>
    <t>18*0,5 'Přepočtené koeficientem množství</t>
  </si>
  <si>
    <t>185851121</t>
  </si>
  <si>
    <t>Dovoz vody pro zálivku rostlin na vzdálenost do 1000 m</t>
  </si>
  <si>
    <t>499169777</t>
  </si>
  <si>
    <t>https://podminky.urs.cz/item/CS_URS_2023_01/185851121</t>
  </si>
  <si>
    <t>185851129</t>
  </si>
  <si>
    <t>Dovoz vody pro zálivku rostlin Příplatek k ceně za každých dalších i započatých 1000 m</t>
  </si>
  <si>
    <t>-1355229942</t>
  </si>
  <si>
    <t>https://podminky.urs.cz/item/CS_URS_2023_01/185851129</t>
  </si>
  <si>
    <t>9*14 'Přepočtené koeficientem množství</t>
  </si>
  <si>
    <t>998231311</t>
  </si>
  <si>
    <t>Přesun hmot pro sadovnické a krajinářské úpravy - strojně dopravní vzdálenost do 5000 m</t>
  </si>
  <si>
    <t>-1349091112</t>
  </si>
  <si>
    <t>https://podminky.urs.cz/item/CS_URS_2023_01/998231311</t>
  </si>
  <si>
    <t>OST</t>
  </si>
  <si>
    <t>Následná péče po dobu 5let</t>
  </si>
  <si>
    <t>184215131.1</t>
  </si>
  <si>
    <t>1684600869</t>
  </si>
  <si>
    <t>https://podminky.urs.cz/item/CS_URS_2023_01/184215131.1</t>
  </si>
  <si>
    <t>"Následná péče po dobu 5let"16*5</t>
  </si>
  <si>
    <t>-1890187833</t>
  </si>
  <si>
    <t>80*3 'Přepočtené koeficientem množství</t>
  </si>
  <si>
    <t>184215132.1</t>
  </si>
  <si>
    <t>-1651743542</t>
  </si>
  <si>
    <t>https://podminky.urs.cz/item/CS_URS_2023_01/184215132.1</t>
  </si>
  <si>
    <t>"Následná péče po dobu 5let"2*5</t>
  </si>
  <si>
    <t>-1940031118</t>
  </si>
  <si>
    <t>10*3 'Přepočtené koeficientem množství</t>
  </si>
  <si>
    <t>-626416417</t>
  </si>
  <si>
    <t>10*4 'Přepočtené koeficientem množství</t>
  </si>
  <si>
    <t>1024518059</t>
  </si>
  <si>
    <t>"Výsadba keře"16*5</t>
  </si>
  <si>
    <t>"Výsadba dřevin"2*5</t>
  </si>
  <si>
    <t>-644198650</t>
  </si>
  <si>
    <t>184851412.1</t>
  </si>
  <si>
    <t>406013328</t>
  </si>
  <si>
    <t>https://podminky.urs.cz/item/CS_URS_2023_01/184851412.1</t>
  </si>
  <si>
    <t>-1876601979</t>
  </si>
  <si>
    <t>1619374497</t>
  </si>
  <si>
    <t>1539031965</t>
  </si>
  <si>
    <t>-545765831</t>
  </si>
  <si>
    <t>90*0,05 'Přepočtené koeficientem množství</t>
  </si>
  <si>
    <t>1016724336</t>
  </si>
  <si>
    <t>90*0,001 'Přepočtené koeficientem množství</t>
  </si>
  <si>
    <t>-2093893884</t>
  </si>
  <si>
    <t>93,3333333333333*0,05 'Přepočtené koeficientem množství</t>
  </si>
  <si>
    <t>642708664</t>
  </si>
  <si>
    <t>80*0,05 'Přepočtené koeficientem množství</t>
  </si>
  <si>
    <t>686030811</t>
  </si>
  <si>
    <t>90*0,5 'Přepočtené koeficientem množství</t>
  </si>
  <si>
    <t>990037412</t>
  </si>
  <si>
    <t>-569566404</t>
  </si>
  <si>
    <t>45*14 'Přepočtené koeficientem množství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</si>
  <si>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</si>
  <si>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</si>
  <si>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</si>
  <si>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</si>
  <si>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</si>
  <si>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</si>
  <si>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</si>
  <si>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011203000</t>
  </si>
  <si>
    <t>Inženýrsko-geologický průzkum</t>
  </si>
  <si>
    <t>232768522</t>
  </si>
  <si>
    <t>012002000</t>
  </si>
  <si>
    <t>Geodetické práce - před výstavbou, v průběhu stavby</t>
  </si>
  <si>
    <t>373013824</t>
  </si>
  <si>
    <t>012403000</t>
  </si>
  <si>
    <t>Geodetické práce po výstavbě - zaměření skutečného stavu, vč. geometrického plánu v rozsahu potřebném pro vklad do katastru, v počtu dle požadavků investora</t>
  </si>
  <si>
    <t>-387756339</t>
  </si>
  <si>
    <t>013254000</t>
  </si>
  <si>
    <t>Dokumentace skutečného provedení stavby - ve formátu a rozsahu dle SOD</t>
  </si>
  <si>
    <t>611601070</t>
  </si>
  <si>
    <t>013274000</t>
  </si>
  <si>
    <t>Pasportizace Území před zahájením stavby dle požadavků investora</t>
  </si>
  <si>
    <t>komplet</t>
  </si>
  <si>
    <t>-90559518</t>
  </si>
  <si>
    <t>013294000</t>
  </si>
  <si>
    <t>Aktualizace dokladových částí PD</t>
  </si>
  <si>
    <t>350421340</t>
  </si>
  <si>
    <t>VRN3</t>
  </si>
  <si>
    <t>Zařízení staveniště</t>
  </si>
  <si>
    <t>030001000</t>
  </si>
  <si>
    <t>Zařízení staveniště - mobilní WC, kancelářská buňka, provizorní komunikace, uvedení do původního stavu</t>
  </si>
  <si>
    <t>-1191622529</t>
  </si>
  <si>
    <t>032603000</t>
  </si>
  <si>
    <t>Čištění komunikací</t>
  </si>
  <si>
    <t>2068368642</t>
  </si>
  <si>
    <t>032803000</t>
  </si>
  <si>
    <t>Ostatní vybavení staveniště - informační tabule rozměr 1,2x0,8m ( popis dle SOD), oplocení apod.</t>
  </si>
  <si>
    <t>-1262973335</t>
  </si>
  <si>
    <t>034002000</t>
  </si>
  <si>
    <t>Zabezpečení staveniště dle požadavků BOZP</t>
  </si>
  <si>
    <t>-437923468</t>
  </si>
  <si>
    <t>035103001</t>
  </si>
  <si>
    <t>Zábor ploch, veřejných i soukromých</t>
  </si>
  <si>
    <t>182367684</t>
  </si>
  <si>
    <t>VRN4</t>
  </si>
  <si>
    <t>Inženýrská činnost</t>
  </si>
  <si>
    <t>043002000</t>
  </si>
  <si>
    <t>Zkoušky a ostatní měření bez rozlišení, provedení všech zkoušek a revizí předepsaných PD, platnými normami, návody k obsluze apod.</t>
  </si>
  <si>
    <t>320670154</t>
  </si>
  <si>
    <t>049103000</t>
  </si>
  <si>
    <t>Náklady vzniklé v souvislosti s realizací stavby - dle požadavků Stavebního úřadu nebo správců sítí a pozemků</t>
  </si>
  <si>
    <t>1208119310</t>
  </si>
  <si>
    <t>VRN7</t>
  </si>
  <si>
    <t>Provozní vlivy</t>
  </si>
  <si>
    <t>071103000</t>
  </si>
  <si>
    <t>Provoz investora a třetích osob</t>
  </si>
  <si>
    <t>1137558251</t>
  </si>
  <si>
    <t>072103011</t>
  </si>
  <si>
    <t>Zajištění dočasného dopravního značení</t>
  </si>
  <si>
    <t>1357629738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</si>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</sst>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0001101" TargetMode="External" /><Relationship Id="rId2" Type="http://schemas.openxmlformats.org/officeDocument/2006/relationships/hyperlink" Target="https://podminky.urs.cz/item/CS_URS_2023_01/122251101" TargetMode="External" /><Relationship Id="rId3" Type="http://schemas.openxmlformats.org/officeDocument/2006/relationships/hyperlink" Target="https://podminky.urs.cz/item/CS_URS_2023_01/131213711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2751119" TargetMode="External" /><Relationship Id="rId6" Type="http://schemas.openxmlformats.org/officeDocument/2006/relationships/hyperlink" Target="https://podminky.urs.cz/item/CS_URS_2023_01/167151111" TargetMode="External" /><Relationship Id="rId7" Type="http://schemas.openxmlformats.org/officeDocument/2006/relationships/hyperlink" Target="https://podminky.urs.cz/item/CS_URS_2023_01/167151121" TargetMode="External" /><Relationship Id="rId8" Type="http://schemas.openxmlformats.org/officeDocument/2006/relationships/hyperlink" Target="https://podminky.urs.cz/item/CS_URS_2023_01/171201201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74151101" TargetMode="External" /><Relationship Id="rId11" Type="http://schemas.openxmlformats.org/officeDocument/2006/relationships/hyperlink" Target="https://podminky.urs.cz/item/CS_URS_2023_01/181951112" TargetMode="External" /><Relationship Id="rId12" Type="http://schemas.openxmlformats.org/officeDocument/2006/relationships/hyperlink" Target="https://podminky.urs.cz/item/CS_URS_2023_01/275313611" TargetMode="External" /><Relationship Id="rId13" Type="http://schemas.openxmlformats.org/officeDocument/2006/relationships/hyperlink" Target="https://podminky.urs.cz/item/CS_URS_2023_01/275351121" TargetMode="External" /><Relationship Id="rId14" Type="http://schemas.openxmlformats.org/officeDocument/2006/relationships/hyperlink" Target="https://podminky.urs.cz/item/CS_URS_2023_01/275351122" TargetMode="External" /><Relationship Id="rId15" Type="http://schemas.openxmlformats.org/officeDocument/2006/relationships/hyperlink" Target="https://podminky.urs.cz/item/CS_URS_2023_01/998011001" TargetMode="External" /><Relationship Id="rId16" Type="http://schemas.openxmlformats.org/officeDocument/2006/relationships/hyperlink" Target="https://podminky.urs.cz/item/CS_URS_2023_01/712341559" TargetMode="External" /><Relationship Id="rId17" Type="http://schemas.openxmlformats.org/officeDocument/2006/relationships/hyperlink" Target="https://podminky.urs.cz/item/CS_URS_2023_01/998712181" TargetMode="External" /><Relationship Id="rId18" Type="http://schemas.openxmlformats.org/officeDocument/2006/relationships/hyperlink" Target="https://podminky.urs.cz/item/CS_URS_2023_01/762081150" TargetMode="External" /><Relationship Id="rId19" Type="http://schemas.openxmlformats.org/officeDocument/2006/relationships/hyperlink" Target="https://podminky.urs.cz/item/CS_URS_2023_01/762083122" TargetMode="External" /><Relationship Id="rId20" Type="http://schemas.openxmlformats.org/officeDocument/2006/relationships/hyperlink" Target="https://podminky.urs.cz/item/CS_URS_2023_01/762085103" TargetMode="External" /><Relationship Id="rId21" Type="http://schemas.openxmlformats.org/officeDocument/2006/relationships/hyperlink" Target="https://podminky.urs.cz/item/CS_URS_2023_01/762112120" TargetMode="External" /><Relationship Id="rId22" Type="http://schemas.openxmlformats.org/officeDocument/2006/relationships/hyperlink" Target="https://podminky.urs.cz/item/CS_URS_2023_01/762112130" TargetMode="External" /><Relationship Id="rId23" Type="http://schemas.openxmlformats.org/officeDocument/2006/relationships/hyperlink" Target="https://podminky.urs.cz/item/CS_URS_2023_01/762195000" TargetMode="External" /><Relationship Id="rId24" Type="http://schemas.openxmlformats.org/officeDocument/2006/relationships/hyperlink" Target="https://podminky.urs.cz/item/CS_URS_2023_01/762341210" TargetMode="External" /><Relationship Id="rId25" Type="http://schemas.openxmlformats.org/officeDocument/2006/relationships/hyperlink" Target="https://podminky.urs.cz/item/CS_URS_2023_01/762395000" TargetMode="External" /><Relationship Id="rId26" Type="http://schemas.openxmlformats.org/officeDocument/2006/relationships/hyperlink" Target="https://podminky.urs.cz/item/CS_URS_2023_01/998762101" TargetMode="External" /><Relationship Id="rId27" Type="http://schemas.openxmlformats.org/officeDocument/2006/relationships/hyperlink" Target="https://podminky.urs.cz/item/CS_URS_2023_01/764212662" TargetMode="External" /><Relationship Id="rId28" Type="http://schemas.openxmlformats.org/officeDocument/2006/relationships/hyperlink" Target="https://podminky.urs.cz/item/CS_URS_2023_01/764212664" TargetMode="External" /><Relationship Id="rId29" Type="http://schemas.openxmlformats.org/officeDocument/2006/relationships/hyperlink" Target="https://podminky.urs.cz/item/CS_URS_2023_01/764311605" TargetMode="External" /><Relationship Id="rId30" Type="http://schemas.openxmlformats.org/officeDocument/2006/relationships/hyperlink" Target="https://podminky.urs.cz/item/CS_URS_2023_01/764511602" TargetMode="External" /><Relationship Id="rId31" Type="http://schemas.openxmlformats.org/officeDocument/2006/relationships/hyperlink" Target="https://podminky.urs.cz/item/CS_URS_2023_01/764511642" TargetMode="External" /><Relationship Id="rId32" Type="http://schemas.openxmlformats.org/officeDocument/2006/relationships/hyperlink" Target="https://podminky.urs.cz/item/CS_URS_2023_01/764518621" TargetMode="External" /><Relationship Id="rId33" Type="http://schemas.openxmlformats.org/officeDocument/2006/relationships/hyperlink" Target="https://podminky.urs.cz/item/CS_URS_2023_01/99876410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21" TargetMode="External" /><Relationship Id="rId2" Type="http://schemas.openxmlformats.org/officeDocument/2006/relationships/hyperlink" Target="https://podminky.urs.cz/item/CS_URS_2023_01/111212355" TargetMode="External" /><Relationship Id="rId3" Type="http://schemas.openxmlformats.org/officeDocument/2006/relationships/hyperlink" Target="https://podminky.urs.cz/item/CS_URS_2023_01/112151351" TargetMode="External" /><Relationship Id="rId4" Type="http://schemas.openxmlformats.org/officeDocument/2006/relationships/hyperlink" Target="https://podminky.urs.cz/item/CS_URS_2023_01/112201111" TargetMode="External" /><Relationship Id="rId5" Type="http://schemas.openxmlformats.org/officeDocument/2006/relationships/hyperlink" Target="https://podminky.urs.cz/item/CS_URS_2023_01/113107211" TargetMode="External" /><Relationship Id="rId6" Type="http://schemas.openxmlformats.org/officeDocument/2006/relationships/hyperlink" Target="https://podminky.urs.cz/item/CS_URS_2023_01/113107223" TargetMode="External" /><Relationship Id="rId7" Type="http://schemas.openxmlformats.org/officeDocument/2006/relationships/hyperlink" Target="https://podminky.urs.cz/item/CS_URS_2023_01/113107230" TargetMode="External" /><Relationship Id="rId8" Type="http://schemas.openxmlformats.org/officeDocument/2006/relationships/hyperlink" Target="https://podminky.urs.cz/item/CS_URS_2023_01/113107241" TargetMode="External" /><Relationship Id="rId9" Type="http://schemas.openxmlformats.org/officeDocument/2006/relationships/hyperlink" Target="https://podminky.urs.cz/item/CS_URS_2023_01/113154222" TargetMode="External" /><Relationship Id="rId10" Type="http://schemas.openxmlformats.org/officeDocument/2006/relationships/hyperlink" Target="https://podminky.urs.cz/item/CS_URS_2023_01/120001101" TargetMode="External" /><Relationship Id="rId11" Type="http://schemas.openxmlformats.org/officeDocument/2006/relationships/hyperlink" Target="https://podminky.urs.cz/item/CS_URS_2023_01/121151103" TargetMode="External" /><Relationship Id="rId12" Type="http://schemas.openxmlformats.org/officeDocument/2006/relationships/hyperlink" Target="https://podminky.urs.cz/item/CS_URS_2023_01/122251104" TargetMode="External" /><Relationship Id="rId13" Type="http://schemas.openxmlformats.org/officeDocument/2006/relationships/hyperlink" Target="https://podminky.urs.cz/item/CS_URS_2023_01/131213711" TargetMode="External" /><Relationship Id="rId14" Type="http://schemas.openxmlformats.org/officeDocument/2006/relationships/hyperlink" Target="https://podminky.urs.cz/item/CS_URS_2023_01/132212121" TargetMode="External" /><Relationship Id="rId15" Type="http://schemas.openxmlformats.org/officeDocument/2006/relationships/hyperlink" Target="https://podminky.urs.cz/item/CS_URS_2023_01/151811131" TargetMode="External" /><Relationship Id="rId16" Type="http://schemas.openxmlformats.org/officeDocument/2006/relationships/hyperlink" Target="https://podminky.urs.cz/item/CS_URS_2023_01/151811231" TargetMode="External" /><Relationship Id="rId17" Type="http://schemas.openxmlformats.org/officeDocument/2006/relationships/hyperlink" Target="https://podminky.urs.cz/item/CS_URS_2023_01/162201411" TargetMode="External" /><Relationship Id="rId18" Type="http://schemas.openxmlformats.org/officeDocument/2006/relationships/hyperlink" Target="https://podminky.urs.cz/item/CS_URS_2023_01/162301501" TargetMode="External" /><Relationship Id="rId19" Type="http://schemas.openxmlformats.org/officeDocument/2006/relationships/hyperlink" Target="https://podminky.urs.cz/item/CS_URS_2023_01/162301932" TargetMode="External" /><Relationship Id="rId20" Type="http://schemas.openxmlformats.org/officeDocument/2006/relationships/hyperlink" Target="https://podminky.urs.cz/item/CS_URS_2023_01/162301952" TargetMode="External" /><Relationship Id="rId21" Type="http://schemas.openxmlformats.org/officeDocument/2006/relationships/hyperlink" Target="https://podminky.urs.cz/item/CS_URS_2023_01/162301972" TargetMode="External" /><Relationship Id="rId22" Type="http://schemas.openxmlformats.org/officeDocument/2006/relationships/hyperlink" Target="https://podminky.urs.cz/item/CS_URS_2023_01/162301981" TargetMode="External" /><Relationship Id="rId23" Type="http://schemas.openxmlformats.org/officeDocument/2006/relationships/hyperlink" Target="https://podminky.urs.cz/item/CS_URS_2023_01/162751117" TargetMode="External" /><Relationship Id="rId24" Type="http://schemas.openxmlformats.org/officeDocument/2006/relationships/hyperlink" Target="https://podminky.urs.cz/item/CS_URS_2023_01/162751119" TargetMode="External" /><Relationship Id="rId25" Type="http://schemas.openxmlformats.org/officeDocument/2006/relationships/hyperlink" Target="https://podminky.urs.cz/item/CS_URS_2023_01/167151111" TargetMode="External" /><Relationship Id="rId26" Type="http://schemas.openxmlformats.org/officeDocument/2006/relationships/hyperlink" Target="https://podminky.urs.cz/item/CS_URS_2023_01/167151121" TargetMode="External" /><Relationship Id="rId27" Type="http://schemas.openxmlformats.org/officeDocument/2006/relationships/hyperlink" Target="https://podminky.urs.cz/item/CS_URS_2023_01/171201201" TargetMode="External" /><Relationship Id="rId28" Type="http://schemas.openxmlformats.org/officeDocument/2006/relationships/hyperlink" Target="https://podminky.urs.cz/item/CS_URS_2023_01/171201231" TargetMode="External" /><Relationship Id="rId29" Type="http://schemas.openxmlformats.org/officeDocument/2006/relationships/hyperlink" Target="https://podminky.urs.cz/item/CS_URS_2023_01/174111101" TargetMode="External" /><Relationship Id="rId30" Type="http://schemas.openxmlformats.org/officeDocument/2006/relationships/hyperlink" Target="https://podminky.urs.cz/item/CS_URS_2023_01/174151101" TargetMode="External" /><Relationship Id="rId31" Type="http://schemas.openxmlformats.org/officeDocument/2006/relationships/hyperlink" Target="https://podminky.urs.cz/item/CS_URS_2023_01/175111101" TargetMode="External" /><Relationship Id="rId32" Type="http://schemas.openxmlformats.org/officeDocument/2006/relationships/hyperlink" Target="https://podminky.urs.cz/item/CS_URS_2023_01/181351003" TargetMode="External" /><Relationship Id="rId33" Type="http://schemas.openxmlformats.org/officeDocument/2006/relationships/hyperlink" Target="https://podminky.urs.cz/item/CS_URS_2023_01/181411121" TargetMode="External" /><Relationship Id="rId34" Type="http://schemas.openxmlformats.org/officeDocument/2006/relationships/hyperlink" Target="https://podminky.urs.cz/item/CS_URS_2023_01/181951112" TargetMode="External" /><Relationship Id="rId35" Type="http://schemas.openxmlformats.org/officeDocument/2006/relationships/hyperlink" Target="https://podminky.urs.cz/item/CS_URS_2023_01/182303111" TargetMode="External" /><Relationship Id="rId36" Type="http://schemas.openxmlformats.org/officeDocument/2006/relationships/hyperlink" Target="https://podminky.urs.cz/item/CS_URS_2023_01/184818232" TargetMode="External" /><Relationship Id="rId37" Type="http://schemas.openxmlformats.org/officeDocument/2006/relationships/hyperlink" Target="https://podminky.urs.cz/item/CS_URS_2023_01/185803111" TargetMode="External" /><Relationship Id="rId38" Type="http://schemas.openxmlformats.org/officeDocument/2006/relationships/hyperlink" Target="https://podminky.urs.cz/item/CS_URS_2023_01/185803211" TargetMode="External" /><Relationship Id="rId39" Type="http://schemas.openxmlformats.org/officeDocument/2006/relationships/hyperlink" Target="https://podminky.urs.cz/item/CS_URS_2023_01/212751104" TargetMode="External" /><Relationship Id="rId40" Type="http://schemas.openxmlformats.org/officeDocument/2006/relationships/hyperlink" Target="https://podminky.urs.cz/item/CS_URS_2023_01/213311141" TargetMode="External" /><Relationship Id="rId41" Type="http://schemas.openxmlformats.org/officeDocument/2006/relationships/hyperlink" Target="https://podminky.urs.cz/item/CS_URS_2023_01/274313711" TargetMode="External" /><Relationship Id="rId42" Type="http://schemas.openxmlformats.org/officeDocument/2006/relationships/hyperlink" Target="https://podminky.urs.cz/item/CS_URS_2023_01/275313611" TargetMode="External" /><Relationship Id="rId43" Type="http://schemas.openxmlformats.org/officeDocument/2006/relationships/hyperlink" Target="https://podminky.urs.cz/item/CS_URS_2023_01/359901211" TargetMode="External" /><Relationship Id="rId44" Type="http://schemas.openxmlformats.org/officeDocument/2006/relationships/hyperlink" Target="https://podminky.urs.cz/item/CS_URS_2023_01/430321616" TargetMode="External" /><Relationship Id="rId45" Type="http://schemas.openxmlformats.org/officeDocument/2006/relationships/hyperlink" Target="https://podminky.urs.cz/item/CS_URS_2023_01/430362021" TargetMode="External" /><Relationship Id="rId46" Type="http://schemas.openxmlformats.org/officeDocument/2006/relationships/hyperlink" Target="https://podminky.urs.cz/item/CS_URS_2023_01/434351141" TargetMode="External" /><Relationship Id="rId47" Type="http://schemas.openxmlformats.org/officeDocument/2006/relationships/hyperlink" Target="https://podminky.urs.cz/item/CS_URS_2023_01/434351142" TargetMode="External" /><Relationship Id="rId48" Type="http://schemas.openxmlformats.org/officeDocument/2006/relationships/hyperlink" Target="https://podminky.urs.cz/item/CS_URS_2023_01/451572111" TargetMode="External" /><Relationship Id="rId49" Type="http://schemas.openxmlformats.org/officeDocument/2006/relationships/hyperlink" Target="https://podminky.urs.cz/item/CS_URS_2023_01/452311141" TargetMode="External" /><Relationship Id="rId50" Type="http://schemas.openxmlformats.org/officeDocument/2006/relationships/hyperlink" Target="https://podminky.urs.cz/item/CS_URS_2023_01/452313141" TargetMode="External" /><Relationship Id="rId51" Type="http://schemas.openxmlformats.org/officeDocument/2006/relationships/hyperlink" Target="https://podminky.urs.cz/item/CS_URS_2023_01/452353101" TargetMode="External" /><Relationship Id="rId52" Type="http://schemas.openxmlformats.org/officeDocument/2006/relationships/hyperlink" Target="https://podminky.urs.cz/item/CS_URS_2023_01/564201111" TargetMode="External" /><Relationship Id="rId53" Type="http://schemas.openxmlformats.org/officeDocument/2006/relationships/hyperlink" Target="https://podminky.urs.cz/item/CS_URS_2023_01/564251111" TargetMode="External" /><Relationship Id="rId54" Type="http://schemas.openxmlformats.org/officeDocument/2006/relationships/hyperlink" Target="https://podminky.urs.cz/item/CS_URS_2023_01/596211123" TargetMode="External" /><Relationship Id="rId55" Type="http://schemas.openxmlformats.org/officeDocument/2006/relationships/hyperlink" Target="https://podminky.urs.cz/item/CS_URS_2023_01/637211134" TargetMode="External" /><Relationship Id="rId56" Type="http://schemas.openxmlformats.org/officeDocument/2006/relationships/hyperlink" Target="https://podminky.urs.cz/item/CS_URS_2023_01/871315241" TargetMode="External" /><Relationship Id="rId57" Type="http://schemas.openxmlformats.org/officeDocument/2006/relationships/hyperlink" Target="https://podminky.urs.cz/item/CS_URS_2023_01/877315211" TargetMode="External" /><Relationship Id="rId58" Type="http://schemas.openxmlformats.org/officeDocument/2006/relationships/hyperlink" Target="https://podminky.urs.cz/item/CS_URS_2023_01/890211851" TargetMode="External" /><Relationship Id="rId59" Type="http://schemas.openxmlformats.org/officeDocument/2006/relationships/hyperlink" Target="https://podminky.urs.cz/item/CS_URS_2023_01/895941343" TargetMode="External" /><Relationship Id="rId60" Type="http://schemas.openxmlformats.org/officeDocument/2006/relationships/hyperlink" Target="https://podminky.urs.cz/item/CS_URS_2023_01/895941361" TargetMode="External" /><Relationship Id="rId61" Type="http://schemas.openxmlformats.org/officeDocument/2006/relationships/hyperlink" Target="https://podminky.urs.cz/item/CS_URS_2023_01/895941362" TargetMode="External" /><Relationship Id="rId62" Type="http://schemas.openxmlformats.org/officeDocument/2006/relationships/hyperlink" Target="https://podminky.urs.cz/item/CS_URS_2023_01/895941367" TargetMode="External" /><Relationship Id="rId63" Type="http://schemas.openxmlformats.org/officeDocument/2006/relationships/hyperlink" Target="https://podminky.urs.cz/item/CS_URS_2023_01/899204112" TargetMode="External" /><Relationship Id="rId64" Type="http://schemas.openxmlformats.org/officeDocument/2006/relationships/hyperlink" Target="https://podminky.urs.cz/item/CS_URS_2023_01/899331111" TargetMode="External" /><Relationship Id="rId65" Type="http://schemas.openxmlformats.org/officeDocument/2006/relationships/hyperlink" Target="https://podminky.urs.cz/item/CS_URS_2023_01/916231213" TargetMode="External" /><Relationship Id="rId66" Type="http://schemas.openxmlformats.org/officeDocument/2006/relationships/hyperlink" Target="https://podminky.urs.cz/item/CS_URS_2023_01/919726227" TargetMode="External" /><Relationship Id="rId67" Type="http://schemas.openxmlformats.org/officeDocument/2006/relationships/hyperlink" Target="https://podminky.urs.cz/item/CS_URS_2023_01/936001001" TargetMode="External" /><Relationship Id="rId68" Type="http://schemas.openxmlformats.org/officeDocument/2006/relationships/hyperlink" Target="https://podminky.urs.cz/item/CS_URS_2023_01/936104211" TargetMode="External" /><Relationship Id="rId69" Type="http://schemas.openxmlformats.org/officeDocument/2006/relationships/hyperlink" Target="https://podminky.urs.cz/item/CS_URS_2023_01/936124112" TargetMode="External" /><Relationship Id="rId70" Type="http://schemas.openxmlformats.org/officeDocument/2006/relationships/hyperlink" Target="https://podminky.urs.cz/item/CS_URS_2023_01/961044111" TargetMode="External" /><Relationship Id="rId71" Type="http://schemas.openxmlformats.org/officeDocument/2006/relationships/hyperlink" Target="https://podminky.urs.cz/item/CS_URS_2023_01/961055111" TargetMode="External" /><Relationship Id="rId72" Type="http://schemas.openxmlformats.org/officeDocument/2006/relationships/hyperlink" Target="https://podminky.urs.cz/item/CS_URS_2023_01/997221551" TargetMode="External" /><Relationship Id="rId73" Type="http://schemas.openxmlformats.org/officeDocument/2006/relationships/hyperlink" Target="https://podminky.urs.cz/item/CS_URS_2023_01/997221559" TargetMode="External" /><Relationship Id="rId74" Type="http://schemas.openxmlformats.org/officeDocument/2006/relationships/hyperlink" Target="https://podminky.urs.cz/item/CS_URS_2023_01/997221611" TargetMode="External" /><Relationship Id="rId75" Type="http://schemas.openxmlformats.org/officeDocument/2006/relationships/hyperlink" Target="https://podminky.urs.cz/item/CS_URS_2023_01/997013871" TargetMode="External" /><Relationship Id="rId76" Type="http://schemas.openxmlformats.org/officeDocument/2006/relationships/hyperlink" Target="https://podminky.urs.cz/item/CS_URS_2023_01/997221861" TargetMode="External" /><Relationship Id="rId77" Type="http://schemas.openxmlformats.org/officeDocument/2006/relationships/hyperlink" Target="https://podminky.urs.cz/item/CS_URS_2023_01/997221862" TargetMode="External" /><Relationship Id="rId78" Type="http://schemas.openxmlformats.org/officeDocument/2006/relationships/hyperlink" Target="https://podminky.urs.cz/item/CS_URS_2023_01/997221873" TargetMode="External" /><Relationship Id="rId79" Type="http://schemas.openxmlformats.org/officeDocument/2006/relationships/hyperlink" Target="https://podminky.urs.cz/item/CS_URS_2023_01/997221875" TargetMode="External" /><Relationship Id="rId80" Type="http://schemas.openxmlformats.org/officeDocument/2006/relationships/hyperlink" Target="https://podminky.urs.cz/item/CS_URS_2023_01/998223011" TargetMode="External" /><Relationship Id="rId81" Type="http://schemas.openxmlformats.org/officeDocument/2006/relationships/hyperlink" Target="https://podminky.urs.cz/item/CS_URS_2023_01/711161212" TargetMode="External" /><Relationship Id="rId82" Type="http://schemas.openxmlformats.org/officeDocument/2006/relationships/hyperlink" Target="https://podminky.urs.cz/item/CS_URS_2023_01/711161384" TargetMode="External" /><Relationship Id="rId83" Type="http://schemas.openxmlformats.org/officeDocument/2006/relationships/hyperlink" Target="https://podminky.urs.cz/item/CS_URS_2023_01/762795000" TargetMode="External" /><Relationship Id="rId8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452204" TargetMode="External" /><Relationship Id="rId2" Type="http://schemas.openxmlformats.org/officeDocument/2006/relationships/hyperlink" Target="https://podminky.urs.cz/item/CS_URS_2023_01/162751117" TargetMode="External" /><Relationship Id="rId3" Type="http://schemas.openxmlformats.org/officeDocument/2006/relationships/hyperlink" Target="https://podminky.urs.cz/item/CS_URS_2023_01/162751119" TargetMode="External" /><Relationship Id="rId4" Type="http://schemas.openxmlformats.org/officeDocument/2006/relationships/hyperlink" Target="https://podminky.urs.cz/item/CS_URS_2023_01/167151111" TargetMode="External" /><Relationship Id="rId5" Type="http://schemas.openxmlformats.org/officeDocument/2006/relationships/hyperlink" Target="https://podminky.urs.cz/item/CS_URS_2023_01/167151121" TargetMode="External" /><Relationship Id="rId6" Type="http://schemas.openxmlformats.org/officeDocument/2006/relationships/hyperlink" Target="https://podminky.urs.cz/item/CS_URS_2023_01/171201201" TargetMode="External" /><Relationship Id="rId7" Type="http://schemas.openxmlformats.org/officeDocument/2006/relationships/hyperlink" Target="https://podminky.urs.cz/item/CS_URS_2023_01/171201231" TargetMode="External" /><Relationship Id="rId8" Type="http://schemas.openxmlformats.org/officeDocument/2006/relationships/hyperlink" Target="https://podminky.urs.cz/item/CS_URS_2023_01/181951114" TargetMode="External" /><Relationship Id="rId9" Type="http://schemas.openxmlformats.org/officeDocument/2006/relationships/hyperlink" Target="https://podminky.urs.cz/item/CS_URS_2023_01/564871116" TargetMode="External" /><Relationship Id="rId10" Type="http://schemas.openxmlformats.org/officeDocument/2006/relationships/hyperlink" Target="https://podminky.urs.cz/item/CS_URS_2023_01/919726227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9005155" TargetMode="External" /><Relationship Id="rId2" Type="http://schemas.openxmlformats.org/officeDocument/2006/relationships/hyperlink" Target="https://podminky.urs.cz/item/CS_URS_2023_01/183101321" TargetMode="External" /><Relationship Id="rId3" Type="http://schemas.openxmlformats.org/officeDocument/2006/relationships/hyperlink" Target="https://podminky.urs.cz/item/CS_URS_2023_01/184102117" TargetMode="External" /><Relationship Id="rId4" Type="http://schemas.openxmlformats.org/officeDocument/2006/relationships/hyperlink" Target="https://podminky.urs.cz/item/CS_URS_2023_01/184102211" TargetMode="External" /><Relationship Id="rId5" Type="http://schemas.openxmlformats.org/officeDocument/2006/relationships/hyperlink" Target="https://podminky.urs.cz/item/CS_URS_2023_01/184215131" TargetMode="External" /><Relationship Id="rId6" Type="http://schemas.openxmlformats.org/officeDocument/2006/relationships/hyperlink" Target="https://podminky.urs.cz/item/CS_URS_2023_01/184215132" TargetMode="External" /><Relationship Id="rId7" Type="http://schemas.openxmlformats.org/officeDocument/2006/relationships/hyperlink" Target="https://podminky.urs.cz/item/CS_URS_2023_01/184501121" TargetMode="External" /><Relationship Id="rId8" Type="http://schemas.openxmlformats.org/officeDocument/2006/relationships/hyperlink" Target="https://podminky.urs.cz/item/CS_URS_2023_01/184801121" TargetMode="External" /><Relationship Id="rId9" Type="http://schemas.openxmlformats.org/officeDocument/2006/relationships/hyperlink" Target="https://podminky.urs.cz/item/CS_URS_2023_01/184851412" TargetMode="External" /><Relationship Id="rId10" Type="http://schemas.openxmlformats.org/officeDocument/2006/relationships/hyperlink" Target="https://podminky.urs.cz/item/CS_URS_2023_01/184851512" TargetMode="External" /><Relationship Id="rId11" Type="http://schemas.openxmlformats.org/officeDocument/2006/relationships/hyperlink" Target="https://podminky.urs.cz/item/CS_URS_2023_01/184911111" TargetMode="External" /><Relationship Id="rId12" Type="http://schemas.openxmlformats.org/officeDocument/2006/relationships/hyperlink" Target="https://podminky.urs.cz/item/CS_URS_2023_01/184911421" TargetMode="External" /><Relationship Id="rId13" Type="http://schemas.openxmlformats.org/officeDocument/2006/relationships/hyperlink" Target="https://podminky.urs.cz/item/CS_URS_2023_01/185802114" TargetMode="External" /><Relationship Id="rId14" Type="http://schemas.openxmlformats.org/officeDocument/2006/relationships/hyperlink" Target="https://podminky.urs.cz/item/CS_URS_2023_01/185804311" TargetMode="External" /><Relationship Id="rId15" Type="http://schemas.openxmlformats.org/officeDocument/2006/relationships/hyperlink" Target="https://podminky.urs.cz/item/CS_URS_2023_01/185851121" TargetMode="External" /><Relationship Id="rId16" Type="http://schemas.openxmlformats.org/officeDocument/2006/relationships/hyperlink" Target="https://podminky.urs.cz/item/CS_URS_2023_01/185851129" TargetMode="External" /><Relationship Id="rId17" Type="http://schemas.openxmlformats.org/officeDocument/2006/relationships/hyperlink" Target="https://podminky.urs.cz/item/CS_URS_2023_01/998231311" TargetMode="External" /><Relationship Id="rId18" Type="http://schemas.openxmlformats.org/officeDocument/2006/relationships/hyperlink" Target="https://podminky.urs.cz/item/CS_URS_2023_01/184215131.1" TargetMode="External" /><Relationship Id="rId19" Type="http://schemas.openxmlformats.org/officeDocument/2006/relationships/hyperlink" Target="https://podminky.urs.cz/item/CS_URS_2023_01/184215132.1" TargetMode="External" /><Relationship Id="rId20" Type="http://schemas.openxmlformats.org/officeDocument/2006/relationships/hyperlink" Target="https://podminky.urs.cz/item/CS_URS_2023_01/184501121" TargetMode="External" /><Relationship Id="rId21" Type="http://schemas.openxmlformats.org/officeDocument/2006/relationships/hyperlink" Target="https://podminky.urs.cz/item/CS_URS_2023_01/184801121" TargetMode="External" /><Relationship Id="rId22" Type="http://schemas.openxmlformats.org/officeDocument/2006/relationships/hyperlink" Target="https://podminky.urs.cz/item/CS_URS_2023_01/184851412.1" TargetMode="External" /><Relationship Id="rId23" Type="http://schemas.openxmlformats.org/officeDocument/2006/relationships/hyperlink" Target="https://podminky.urs.cz/item/CS_URS_2023_01/184851512" TargetMode="External" /><Relationship Id="rId24" Type="http://schemas.openxmlformats.org/officeDocument/2006/relationships/hyperlink" Target="https://podminky.urs.cz/item/CS_URS_2023_01/184911111" TargetMode="External" /><Relationship Id="rId25" Type="http://schemas.openxmlformats.org/officeDocument/2006/relationships/hyperlink" Target="https://podminky.urs.cz/item/CS_URS_2023_01/184911421" TargetMode="External" /><Relationship Id="rId26" Type="http://schemas.openxmlformats.org/officeDocument/2006/relationships/hyperlink" Target="https://podminky.urs.cz/item/CS_URS_2023_01/185802114" TargetMode="External" /><Relationship Id="rId27" Type="http://schemas.openxmlformats.org/officeDocument/2006/relationships/hyperlink" Target="https://podminky.urs.cz/item/CS_URS_2023_01/185804311" TargetMode="External" /><Relationship Id="rId28" Type="http://schemas.openxmlformats.org/officeDocument/2006/relationships/hyperlink" Target="https://podminky.urs.cz/item/CS_URS_2023_01/185851121" TargetMode="External" /><Relationship Id="rId29" Type="http://schemas.openxmlformats.org/officeDocument/2006/relationships/hyperlink" Target="https://podminky.urs.cz/item/CS_URS_2023_01/185851129" TargetMode="External" /><Relationship Id="rId3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atria objektu na ul. V Zálomu 1, Ostrava-Zábřeh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parcely č. 287/29, 4591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24. 3. 2023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SMO, městský obvod Ostrava - Jih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Dopravní projekce Bojko s.r.o.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Dopravní projekce Bojko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ROUND(AG55+AG58+SUM(AG61:AG63),2)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ROUND(AS55+AS58+SUM(AS61:AS63),2)</f>
        <v>0</v>
      </c>
      <c r="AT54" s="108">
        <f>ROUND(SUM(AV54:AW54),2)</f>
        <v>0</v>
      </c>
      <c r="AU54" s="109">
        <f>ROUND(AU55+AU58+SUM(AU61:AU63),5)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ROUND(AZ55+AZ58+SUM(AZ61:AZ63),2)</f>
        <v>0</v>
      </c>
      <c r="BA54" s="108">
        <f>ROUND(BA55+BA58+SUM(BA61:BA63),2)</f>
        <v>0</v>
      </c>
      <c r="BB54" s="108">
        <f>ROUND(BB55+BB58+SUM(BB61:BB63),2)</f>
        <v>0</v>
      </c>
      <c r="BC54" s="108">
        <f>ROUND(BC55+BC58+SUM(BC61:BC63),2)</f>
        <v>0</v>
      </c>
      <c r="BD54" s="110">
        <f>ROUND(BD55+BD58+SUM(BD61:BD63),2)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7"/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77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70</v>
      </c>
      <c r="BT55" s="125" t="s">
        <v>78</v>
      </c>
      <c r="BU55" s="125" t="s">
        <v>72</v>
      </c>
      <c r="BV55" s="125" t="s">
        <v>73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16.5" customHeight="1">
      <c r="A56" s="126" t="s">
        <v>81</v>
      </c>
      <c r="B56" s="65"/>
      <c r="C56" s="127"/>
      <c r="D56" s="127"/>
      <c r="E56" s="128" t="s">
        <v>82</v>
      </c>
      <c r="F56" s="128"/>
      <c r="G56" s="128"/>
      <c r="H56" s="128"/>
      <c r="I56" s="128"/>
      <c r="J56" s="127"/>
      <c r="K56" s="128" t="s">
        <v>76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'D1.1 - Architektonicko-st...'!J32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'D1.1 - Architektonicko-st...'!P93</f>
        <v>0</v>
      </c>
      <c r="AV56" s="132">
        <f>'D1.1 - Architektonicko-st...'!J35</f>
        <v>0</v>
      </c>
      <c r="AW56" s="132">
        <f>'D1.1 - Architektonicko-st...'!J36</f>
        <v>0</v>
      </c>
      <c r="AX56" s="132">
        <f>'D1.1 - Architektonicko-st...'!J37</f>
        <v>0</v>
      </c>
      <c r="AY56" s="132">
        <f>'D1.1 - Architektonicko-st...'!J38</f>
        <v>0</v>
      </c>
      <c r="AZ56" s="132">
        <f>'D1.1 - Architektonicko-st...'!F35</f>
        <v>0</v>
      </c>
      <c r="BA56" s="132">
        <f>'D1.1 - Architektonicko-st...'!F36</f>
        <v>0</v>
      </c>
      <c r="BB56" s="132">
        <f>'D1.1 - Architektonicko-st...'!F37</f>
        <v>0</v>
      </c>
      <c r="BC56" s="132">
        <f>'D1.1 - Architektonicko-st...'!F38</f>
        <v>0</v>
      </c>
      <c r="BD56" s="134">
        <f>'D1.1 - Architektonicko-st...'!F39</f>
        <v>0</v>
      </c>
      <c r="BE56" s="4"/>
      <c r="BT56" s="135" t="s">
        <v>80</v>
      </c>
      <c r="BV56" s="135" t="s">
        <v>73</v>
      </c>
      <c r="BW56" s="135" t="s">
        <v>84</v>
      </c>
      <c r="BX56" s="135" t="s">
        <v>79</v>
      </c>
      <c r="CL56" s="135" t="s">
        <v>19</v>
      </c>
    </row>
    <row r="57" s="4" customFormat="1" ht="16.5" customHeight="1">
      <c r="A57" s="126" t="s">
        <v>81</v>
      </c>
      <c r="B57" s="65"/>
      <c r="C57" s="127"/>
      <c r="D57" s="127"/>
      <c r="E57" s="128" t="s">
        <v>85</v>
      </c>
      <c r="F57" s="128"/>
      <c r="G57" s="128"/>
      <c r="H57" s="128"/>
      <c r="I57" s="128"/>
      <c r="J57" s="127"/>
      <c r="K57" s="128" t="s">
        <v>86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401 - Zařízení silnopr...'!J32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83</v>
      </c>
      <c r="AR57" s="67"/>
      <c r="AS57" s="131">
        <v>0</v>
      </c>
      <c r="AT57" s="132">
        <f>ROUND(SUM(AV57:AW57),2)</f>
        <v>0</v>
      </c>
      <c r="AU57" s="133">
        <f>'SO 401 - Zařízení silnopr...'!P92</f>
        <v>0</v>
      </c>
      <c r="AV57" s="132">
        <f>'SO 401 - Zařízení silnopr...'!J35</f>
        <v>0</v>
      </c>
      <c r="AW57" s="132">
        <f>'SO 401 - Zařízení silnopr...'!J36</f>
        <v>0</v>
      </c>
      <c r="AX57" s="132">
        <f>'SO 401 - Zařízení silnopr...'!J37</f>
        <v>0</v>
      </c>
      <c r="AY57" s="132">
        <f>'SO 401 - Zařízení silnopr...'!J38</f>
        <v>0</v>
      </c>
      <c r="AZ57" s="132">
        <f>'SO 401 - Zařízení silnopr...'!F35</f>
        <v>0</v>
      </c>
      <c r="BA57" s="132">
        <f>'SO 401 - Zařízení silnopr...'!F36</f>
        <v>0</v>
      </c>
      <c r="BB57" s="132">
        <f>'SO 401 - Zařízení silnopr...'!F37</f>
        <v>0</v>
      </c>
      <c r="BC57" s="132">
        <f>'SO 401 - Zařízení silnopr...'!F38</f>
        <v>0</v>
      </c>
      <c r="BD57" s="134">
        <f>'SO 401 - Zařízení silnopr...'!F39</f>
        <v>0</v>
      </c>
      <c r="BE57" s="4"/>
      <c r="BT57" s="135" t="s">
        <v>80</v>
      </c>
      <c r="BV57" s="135" t="s">
        <v>73</v>
      </c>
      <c r="BW57" s="135" t="s">
        <v>87</v>
      </c>
      <c r="BX57" s="135" t="s">
        <v>79</v>
      </c>
      <c r="CL57" s="135" t="s">
        <v>19</v>
      </c>
    </row>
    <row r="58" s="7" customFormat="1" ht="16.5" customHeight="1">
      <c r="A58" s="7"/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ROUND(SUM(AG59:AG60),2)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77</v>
      </c>
      <c r="AR58" s="120"/>
      <c r="AS58" s="121">
        <f>ROUND(SUM(AS59:AS60),2)</f>
        <v>0</v>
      </c>
      <c r="AT58" s="122">
        <f>ROUND(SUM(AV58:AW58),2)</f>
        <v>0</v>
      </c>
      <c r="AU58" s="123">
        <f>ROUND(SUM(AU59:AU60),5)</f>
        <v>0</v>
      </c>
      <c r="AV58" s="122">
        <f>ROUND(AZ58*L29,2)</f>
        <v>0</v>
      </c>
      <c r="AW58" s="122">
        <f>ROUND(BA58*L30,2)</f>
        <v>0</v>
      </c>
      <c r="AX58" s="122">
        <f>ROUND(BB58*L29,2)</f>
        <v>0</v>
      </c>
      <c r="AY58" s="122">
        <f>ROUND(BC58*L30,2)</f>
        <v>0</v>
      </c>
      <c r="AZ58" s="122">
        <f>ROUND(SUM(AZ59:AZ60),2)</f>
        <v>0</v>
      </c>
      <c r="BA58" s="122">
        <f>ROUND(SUM(BA59:BA60),2)</f>
        <v>0</v>
      </c>
      <c r="BB58" s="122">
        <f>ROUND(SUM(BB59:BB60),2)</f>
        <v>0</v>
      </c>
      <c r="BC58" s="122">
        <f>ROUND(SUM(BC59:BC60),2)</f>
        <v>0</v>
      </c>
      <c r="BD58" s="124">
        <f>ROUND(SUM(BD59:BD60),2)</f>
        <v>0</v>
      </c>
      <c r="BE58" s="7"/>
      <c r="BS58" s="125" t="s">
        <v>70</v>
      </c>
      <c r="BT58" s="125" t="s">
        <v>78</v>
      </c>
      <c r="BU58" s="125" t="s">
        <v>72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80</v>
      </c>
    </row>
    <row r="59" s="4" customFormat="1" ht="16.5" customHeight="1">
      <c r="A59" s="126" t="s">
        <v>81</v>
      </c>
      <c r="B59" s="65"/>
      <c r="C59" s="127"/>
      <c r="D59" s="127"/>
      <c r="E59" s="128" t="s">
        <v>91</v>
      </c>
      <c r="F59" s="128"/>
      <c r="G59" s="128"/>
      <c r="H59" s="128"/>
      <c r="I59" s="128"/>
      <c r="J59" s="127"/>
      <c r="K59" s="128" t="s">
        <v>89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'01 - Zpevněné plochy'!J32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83</v>
      </c>
      <c r="AR59" s="67"/>
      <c r="AS59" s="131">
        <v>0</v>
      </c>
      <c r="AT59" s="132">
        <f>ROUND(SUM(AV59:AW59),2)</f>
        <v>0</v>
      </c>
      <c r="AU59" s="133">
        <f>'01 - Zpevněné plochy'!P99</f>
        <v>0</v>
      </c>
      <c r="AV59" s="132">
        <f>'01 - Zpevněné plochy'!J35</f>
        <v>0</v>
      </c>
      <c r="AW59" s="132">
        <f>'01 - Zpevněné plochy'!J36</f>
        <v>0</v>
      </c>
      <c r="AX59" s="132">
        <f>'01 - Zpevněné plochy'!J37</f>
        <v>0</v>
      </c>
      <c r="AY59" s="132">
        <f>'01 - Zpevněné plochy'!J38</f>
        <v>0</v>
      </c>
      <c r="AZ59" s="132">
        <f>'01 - Zpevněné plochy'!F35</f>
        <v>0</v>
      </c>
      <c r="BA59" s="132">
        <f>'01 - Zpevněné plochy'!F36</f>
        <v>0</v>
      </c>
      <c r="BB59" s="132">
        <f>'01 - Zpevněné plochy'!F37</f>
        <v>0</v>
      </c>
      <c r="BC59" s="132">
        <f>'01 - Zpevněné plochy'!F38</f>
        <v>0</v>
      </c>
      <c r="BD59" s="134">
        <f>'01 - Zpevněné plochy'!F39</f>
        <v>0</v>
      </c>
      <c r="BE59" s="4"/>
      <c r="BT59" s="135" t="s">
        <v>80</v>
      </c>
      <c r="BV59" s="135" t="s">
        <v>73</v>
      </c>
      <c r="BW59" s="135" t="s">
        <v>92</v>
      </c>
      <c r="BX59" s="135" t="s">
        <v>90</v>
      </c>
      <c r="CL59" s="135" t="s">
        <v>19</v>
      </c>
    </row>
    <row r="60" s="4" customFormat="1" ht="16.5" customHeight="1">
      <c r="A60" s="126" t="s">
        <v>81</v>
      </c>
      <c r="B60" s="65"/>
      <c r="C60" s="127"/>
      <c r="D60" s="127"/>
      <c r="E60" s="128" t="s">
        <v>93</v>
      </c>
      <c r="F60" s="128"/>
      <c r="G60" s="128"/>
      <c r="H60" s="128"/>
      <c r="I60" s="128"/>
      <c r="J60" s="127"/>
      <c r="K60" s="128" t="s">
        <v>94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'02 - Zpevněné plochy - sa...'!J32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83</v>
      </c>
      <c r="AR60" s="67"/>
      <c r="AS60" s="131">
        <v>0</v>
      </c>
      <c r="AT60" s="132">
        <f>ROUND(SUM(AV60:AW60),2)</f>
        <v>0</v>
      </c>
      <c r="AU60" s="133">
        <f>'02 - Zpevněné plochy - sa...'!P89</f>
        <v>0</v>
      </c>
      <c r="AV60" s="132">
        <f>'02 - Zpevněné plochy - sa...'!J35</f>
        <v>0</v>
      </c>
      <c r="AW60" s="132">
        <f>'02 - Zpevněné plochy - sa...'!J36</f>
        <v>0</v>
      </c>
      <c r="AX60" s="132">
        <f>'02 - Zpevněné plochy - sa...'!J37</f>
        <v>0</v>
      </c>
      <c r="AY60" s="132">
        <f>'02 - Zpevněné plochy - sa...'!J38</f>
        <v>0</v>
      </c>
      <c r="AZ60" s="132">
        <f>'02 - Zpevněné plochy - sa...'!F35</f>
        <v>0</v>
      </c>
      <c r="BA60" s="132">
        <f>'02 - Zpevněné plochy - sa...'!F36</f>
        <v>0</v>
      </c>
      <c r="BB60" s="132">
        <f>'02 - Zpevněné plochy - sa...'!F37</f>
        <v>0</v>
      </c>
      <c r="BC60" s="132">
        <f>'02 - Zpevněné plochy - sa...'!F38</f>
        <v>0</v>
      </c>
      <c r="BD60" s="134">
        <f>'02 - Zpevněné plochy - sa...'!F39</f>
        <v>0</v>
      </c>
      <c r="BE60" s="4"/>
      <c r="BT60" s="135" t="s">
        <v>80</v>
      </c>
      <c r="BV60" s="135" t="s">
        <v>73</v>
      </c>
      <c r="BW60" s="135" t="s">
        <v>95</v>
      </c>
      <c r="BX60" s="135" t="s">
        <v>90</v>
      </c>
      <c r="CL60" s="135" t="s">
        <v>19</v>
      </c>
    </row>
    <row r="61" s="7" customFormat="1" ht="16.5" customHeight="1">
      <c r="A61" s="126" t="s">
        <v>81</v>
      </c>
      <c r="B61" s="113"/>
      <c r="C61" s="114"/>
      <c r="D61" s="115" t="s">
        <v>96</v>
      </c>
      <c r="E61" s="115"/>
      <c r="F61" s="115"/>
      <c r="G61" s="115"/>
      <c r="H61" s="115"/>
      <c r="I61" s="116"/>
      <c r="J61" s="115" t="s">
        <v>97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8">
        <f>'SO 201 - Opěrné zdi'!J30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77</v>
      </c>
      <c r="AR61" s="120"/>
      <c r="AS61" s="121">
        <v>0</v>
      </c>
      <c r="AT61" s="122">
        <f>ROUND(SUM(AV61:AW61),2)</f>
        <v>0</v>
      </c>
      <c r="AU61" s="123">
        <f>'SO 201 - Opěrné zdi'!P86</f>
        <v>0</v>
      </c>
      <c r="AV61" s="122">
        <f>'SO 201 - Opěrné zdi'!J33</f>
        <v>0</v>
      </c>
      <c r="AW61" s="122">
        <f>'SO 201 - Opěrné zdi'!J34</f>
        <v>0</v>
      </c>
      <c r="AX61" s="122">
        <f>'SO 201 - Opěrné zdi'!J35</f>
        <v>0</v>
      </c>
      <c r="AY61" s="122">
        <f>'SO 201 - Opěrné zdi'!J36</f>
        <v>0</v>
      </c>
      <c r="AZ61" s="122">
        <f>'SO 201 - Opěrné zdi'!F33</f>
        <v>0</v>
      </c>
      <c r="BA61" s="122">
        <f>'SO 201 - Opěrné zdi'!F34</f>
        <v>0</v>
      </c>
      <c r="BB61" s="122">
        <f>'SO 201 - Opěrné zdi'!F35</f>
        <v>0</v>
      </c>
      <c r="BC61" s="122">
        <f>'SO 201 - Opěrné zdi'!F36</f>
        <v>0</v>
      </c>
      <c r="BD61" s="124">
        <f>'SO 201 - Opěrné zdi'!F37</f>
        <v>0</v>
      </c>
      <c r="BE61" s="7"/>
      <c r="BT61" s="125" t="s">
        <v>78</v>
      </c>
      <c r="BV61" s="125" t="s">
        <v>73</v>
      </c>
      <c r="BW61" s="125" t="s">
        <v>98</v>
      </c>
      <c r="BX61" s="125" t="s">
        <v>5</v>
      </c>
      <c r="CL61" s="125" t="s">
        <v>19</v>
      </c>
      <c r="CM61" s="125" t="s">
        <v>80</v>
      </c>
    </row>
    <row r="62" s="7" customFormat="1" ht="16.5" customHeight="1">
      <c r="A62" s="126" t="s">
        <v>81</v>
      </c>
      <c r="B62" s="113"/>
      <c r="C62" s="114"/>
      <c r="D62" s="115" t="s">
        <v>99</v>
      </c>
      <c r="E62" s="115"/>
      <c r="F62" s="115"/>
      <c r="G62" s="115"/>
      <c r="H62" s="115"/>
      <c r="I62" s="116"/>
      <c r="J62" s="115" t="s">
        <v>100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'SO 801 - Sadové úpravy'!J30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77</v>
      </c>
      <c r="AR62" s="120"/>
      <c r="AS62" s="121">
        <v>0</v>
      </c>
      <c r="AT62" s="122">
        <f>ROUND(SUM(AV62:AW62),2)</f>
        <v>0</v>
      </c>
      <c r="AU62" s="123">
        <f>'SO 801 - Sadové úpravy'!P83</f>
        <v>0</v>
      </c>
      <c r="AV62" s="122">
        <f>'SO 801 - Sadové úpravy'!J33</f>
        <v>0</v>
      </c>
      <c r="AW62" s="122">
        <f>'SO 801 - Sadové úpravy'!J34</f>
        <v>0</v>
      </c>
      <c r="AX62" s="122">
        <f>'SO 801 - Sadové úpravy'!J35</f>
        <v>0</v>
      </c>
      <c r="AY62" s="122">
        <f>'SO 801 - Sadové úpravy'!J36</f>
        <v>0</v>
      </c>
      <c r="AZ62" s="122">
        <f>'SO 801 - Sadové úpravy'!F33</f>
        <v>0</v>
      </c>
      <c r="BA62" s="122">
        <f>'SO 801 - Sadové úpravy'!F34</f>
        <v>0</v>
      </c>
      <c r="BB62" s="122">
        <f>'SO 801 - Sadové úpravy'!F35</f>
        <v>0</v>
      </c>
      <c r="BC62" s="122">
        <f>'SO 801 - Sadové úpravy'!F36</f>
        <v>0</v>
      </c>
      <c r="BD62" s="124">
        <f>'SO 801 - Sadové úpravy'!F37</f>
        <v>0</v>
      </c>
      <c r="BE62" s="7"/>
      <c r="BT62" s="125" t="s">
        <v>78</v>
      </c>
      <c r="BV62" s="125" t="s">
        <v>73</v>
      </c>
      <c r="BW62" s="125" t="s">
        <v>101</v>
      </c>
      <c r="BX62" s="125" t="s">
        <v>5</v>
      </c>
      <c r="CL62" s="125" t="s">
        <v>19</v>
      </c>
      <c r="CM62" s="125" t="s">
        <v>80</v>
      </c>
    </row>
    <row r="63" s="7" customFormat="1" ht="16.5" customHeight="1">
      <c r="A63" s="126" t="s">
        <v>81</v>
      </c>
      <c r="B63" s="113"/>
      <c r="C63" s="114"/>
      <c r="D63" s="115" t="s">
        <v>102</v>
      </c>
      <c r="E63" s="115"/>
      <c r="F63" s="115"/>
      <c r="G63" s="115"/>
      <c r="H63" s="115"/>
      <c r="I63" s="116"/>
      <c r="J63" s="115" t="s">
        <v>103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8">
        <f>'VRN - Vedlejší rozpočtové...'!J30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77</v>
      </c>
      <c r="AR63" s="120"/>
      <c r="AS63" s="136">
        <v>0</v>
      </c>
      <c r="AT63" s="137">
        <f>ROUND(SUM(AV63:AW63),2)</f>
        <v>0</v>
      </c>
      <c r="AU63" s="138">
        <f>'VRN - Vedlejší rozpočtové...'!P84</f>
        <v>0</v>
      </c>
      <c r="AV63" s="137">
        <f>'VRN - Vedlejší rozpočtové...'!J33</f>
        <v>0</v>
      </c>
      <c r="AW63" s="137">
        <f>'VRN - Vedlejší rozpočtové...'!J34</f>
        <v>0</v>
      </c>
      <c r="AX63" s="137">
        <f>'VRN - Vedlejší rozpočtové...'!J35</f>
        <v>0</v>
      </c>
      <c r="AY63" s="137">
        <f>'VRN - Vedlejší rozpočtové...'!J36</f>
        <v>0</v>
      </c>
      <c r="AZ63" s="137">
        <f>'VRN - Vedlejší rozpočtové...'!F33</f>
        <v>0</v>
      </c>
      <c r="BA63" s="137">
        <f>'VRN - Vedlejší rozpočtové...'!F34</f>
        <v>0</v>
      </c>
      <c r="BB63" s="137">
        <f>'VRN - Vedlejší rozpočtové...'!F35</f>
        <v>0</v>
      </c>
      <c r="BC63" s="137">
        <f>'VRN - Vedlejší rozpočtové...'!F36</f>
        <v>0</v>
      </c>
      <c r="BD63" s="139">
        <f>'VRN - Vedlejší rozpočtové...'!F37</f>
        <v>0</v>
      </c>
      <c r="BE63" s="7"/>
      <c r="BT63" s="125" t="s">
        <v>78</v>
      </c>
      <c r="BV63" s="125" t="s">
        <v>73</v>
      </c>
      <c r="BW63" s="125" t="s">
        <v>104</v>
      </c>
      <c r="BX63" s="125" t="s">
        <v>5</v>
      </c>
      <c r="CL63" s="125" t="s">
        <v>19</v>
      </c>
      <c r="CM63" s="125" t="s">
        <v>80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WY0PMgWV3v1Aq6i4vyDkLh6SEy7b3/Aqg585kMcG+bcLbYABAefPGJoSSGwger84UwmrJEQSHCEvZ4+16icSDA==" hashValue="JXNDs7XBS8IKXsaP+1MUIYbpeIM3ZliYJGSlR9QTdV8qk76IQ23r87dAFQSPunp3okzQtakX68QsVqxxMf+spw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1.1 - Architektonicko-st...'!C2" display="/"/>
    <hyperlink ref="A57" location="'SO 401 - Zařízení silnopr...'!C2" display="/"/>
    <hyperlink ref="A59" location="'01 - Zpevněné plochy'!C2" display="/"/>
    <hyperlink ref="A60" location="'02 - Zpevněné plochy - sa...'!C2" display="/"/>
    <hyperlink ref="A61" location="'SO 201 - Opěrné zdi'!C2" display="/"/>
    <hyperlink ref="A62" location="'SO 801 - Sadové úpravy'!C2" display="/"/>
    <hyperlink ref="A63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atria objektu na ul. V Zálomu 1, Ostrava-Zábřeh</v>
      </c>
      <c r="F7" s="144"/>
      <c r="G7" s="144"/>
      <c r="H7" s="144"/>
      <c r="L7" s="22"/>
    </row>
    <row r="8" s="1" customFormat="1" ht="12" customHeight="1">
      <c r="B8" s="22"/>
      <c r="D8" s="144" t="s">
        <v>106</v>
      </c>
      <c r="L8" s="22"/>
    </row>
    <row r="9" s="2" customFormat="1" ht="16.5" customHeight="1">
      <c r="A9" s="40"/>
      <c r="B9" s="46"/>
      <c r="C9" s="40"/>
      <c r="D9" s="40"/>
      <c r="E9" s="145" t="s">
        <v>107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108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24. 3. 2023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ROUND((SUM(BE93:BE228)),  2)</f>
        <v>0</v>
      </c>
      <c r="G35" s="40"/>
      <c r="H35" s="40"/>
      <c r="I35" s="159">
        <v>0.20999999999999999</v>
      </c>
      <c r="J35" s="158">
        <f>ROUND(((SUM(BE93:BE228))*I35),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ROUND((SUM(BF93:BF228)),  2)</f>
        <v>0</v>
      </c>
      <c r="G36" s="40"/>
      <c r="H36" s="40"/>
      <c r="I36" s="159">
        <v>0.14999999999999999</v>
      </c>
      <c r="J36" s="158">
        <f>ROUND(((SUM(BF93:BF228))*I36),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ROUND((SUM(BG93:BG228)),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ROUND((SUM(BH93:BH228)),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ROUND((SUM(BI93:BI228)),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atria objektu na ul. V Zálomu 1, Ostrava-Zábřeh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108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D1.1 - Architektonicko-stavební 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parcely č. 287/29, 4591</v>
      </c>
      <c r="G56" s="42"/>
      <c r="H56" s="42"/>
      <c r="I56" s="34" t="s">
        <v>23</v>
      </c>
      <c r="J56" s="74" t="str">
        <f>IF(J14="","",J14)</f>
        <v>24. 3. 2023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SMO, městský obvod Ostrava - Jih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113</v>
      </c>
    </row>
    <row r="64" s="9" customFormat="1" ht="24.96" customHeight="1">
      <c r="A64" s="9"/>
      <c r="B64" s="176"/>
      <c r="C64" s="177"/>
      <c r="D64" s="178" t="s">
        <v>114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115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116</v>
      </c>
      <c r="E66" s="184"/>
      <c r="F66" s="184"/>
      <c r="G66" s="184"/>
      <c r="H66" s="184"/>
      <c r="I66" s="184"/>
      <c r="J66" s="185">
        <f>J137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117</v>
      </c>
      <c r="E67" s="184"/>
      <c r="F67" s="184"/>
      <c r="G67" s="184"/>
      <c r="H67" s="184"/>
      <c r="I67" s="184"/>
      <c r="J67" s="185">
        <f>J147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118</v>
      </c>
      <c r="E68" s="179"/>
      <c r="F68" s="179"/>
      <c r="G68" s="179"/>
      <c r="H68" s="179"/>
      <c r="I68" s="179"/>
      <c r="J68" s="180">
        <f>J150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119</v>
      </c>
      <c r="E69" s="184"/>
      <c r="F69" s="184"/>
      <c r="G69" s="184"/>
      <c r="H69" s="184"/>
      <c r="I69" s="184"/>
      <c r="J69" s="185">
        <f>J151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120</v>
      </c>
      <c r="E70" s="184"/>
      <c r="F70" s="184"/>
      <c r="G70" s="184"/>
      <c r="H70" s="184"/>
      <c r="I70" s="184"/>
      <c r="J70" s="185">
        <f>J163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121</v>
      </c>
      <c r="E71" s="184"/>
      <c r="F71" s="184"/>
      <c r="G71" s="184"/>
      <c r="H71" s="184"/>
      <c r="I71" s="184"/>
      <c r="J71" s="185">
        <f>J205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122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Rekonstrukce atria objektu na ul. V Zálomu 1, Ostrava-Zábřeh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106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107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108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D1.1 - Architektonicko-stavební řešení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parcely č. 287/29, 4591</v>
      </c>
      <c r="G87" s="42"/>
      <c r="H87" s="42"/>
      <c r="I87" s="34" t="s">
        <v>23</v>
      </c>
      <c r="J87" s="74" t="str">
        <f>IF(J14="","",J14)</f>
        <v>24. 3. 2023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25</v>
      </c>
      <c r="D89" s="42"/>
      <c r="E89" s="42"/>
      <c r="F89" s="29" t="str">
        <f>E17</f>
        <v>SMO, městský obvod Ostrava - Jih</v>
      </c>
      <c r="G89" s="42"/>
      <c r="H89" s="42"/>
      <c r="I89" s="34" t="s">
        <v>31</v>
      </c>
      <c r="J89" s="38" t="str">
        <f>E23</f>
        <v>Dopravní projekce Bojko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29</v>
      </c>
      <c r="D90" s="42"/>
      <c r="E90" s="42"/>
      <c r="F90" s="29" t="str">
        <f>IF(E20="","",E20)</f>
        <v>Vyplň údaj</v>
      </c>
      <c r="G90" s="42"/>
      <c r="H90" s="42"/>
      <c r="I90" s="34" t="s">
        <v>34</v>
      </c>
      <c r="J90" s="38" t="str">
        <f>E26</f>
        <v>Dopravní projekce Bojko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123</v>
      </c>
      <c r="D92" s="190" t="s">
        <v>56</v>
      </c>
      <c r="E92" s="190" t="s">
        <v>52</v>
      </c>
      <c r="F92" s="190" t="s">
        <v>53</v>
      </c>
      <c r="G92" s="190" t="s">
        <v>124</v>
      </c>
      <c r="H92" s="190" t="s">
        <v>125</v>
      </c>
      <c r="I92" s="190" t="s">
        <v>126</v>
      </c>
      <c r="J92" s="190" t="s">
        <v>112</v>
      </c>
      <c r="K92" s="191" t="s">
        <v>127</v>
      </c>
      <c r="L92" s="192"/>
      <c r="M92" s="94" t="s">
        <v>19</v>
      </c>
      <c r="N92" s="95" t="s">
        <v>41</v>
      </c>
      <c r="O92" s="95" t="s">
        <v>128</v>
      </c>
      <c r="P92" s="95" t="s">
        <v>129</v>
      </c>
      <c r="Q92" s="95" t="s">
        <v>130</v>
      </c>
      <c r="R92" s="95" t="s">
        <v>131</v>
      </c>
      <c r="S92" s="95" t="s">
        <v>132</v>
      </c>
      <c r="T92" s="96" t="s">
        <v>133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134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P94+P150</f>
        <v>0</v>
      </c>
      <c r="Q93" s="98"/>
      <c r="R93" s="195">
        <f>R94+R150</f>
        <v>8.4164343943520006</v>
      </c>
      <c r="S93" s="98"/>
      <c r="T93" s="196">
        <f>T94+T150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113</v>
      </c>
      <c r="BK93" s="197">
        <f>BK94+BK150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135</v>
      </c>
      <c r="F94" s="201" t="s">
        <v>136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P95+P137+P147</f>
        <v>0</v>
      </c>
      <c r="Q94" s="206"/>
      <c r="R94" s="207">
        <f>R95+R137+R147</f>
        <v>6.2189396843520006</v>
      </c>
      <c r="S94" s="206"/>
      <c r="T94" s="208">
        <f>T95+T137+T147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137</v>
      </c>
      <c r="BK94" s="211">
        <f>BK95+BK137+BK147</f>
        <v>0</v>
      </c>
    </row>
    <row r="95" s="12" customFormat="1" ht="22.8" customHeight="1">
      <c r="A95" s="12"/>
      <c r="B95" s="198"/>
      <c r="C95" s="199"/>
      <c r="D95" s="200" t="s">
        <v>70</v>
      </c>
      <c r="E95" s="212" t="s">
        <v>78</v>
      </c>
      <c r="F95" s="212" t="s">
        <v>138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SUM(P96:P136)</f>
        <v>0</v>
      </c>
      <c r="Q95" s="206"/>
      <c r="R95" s="207">
        <f>SUM(R96:R136)</f>
        <v>0</v>
      </c>
      <c r="S95" s="206"/>
      <c r="T95" s="208">
        <f>SUM(T96:T136)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137</v>
      </c>
      <c r="BK95" s="211">
        <f>SUM(BK96:BK136)</f>
        <v>0</v>
      </c>
    </row>
    <row r="96" s="2" customFormat="1" ht="37.8" customHeight="1">
      <c r="A96" s="40"/>
      <c r="B96" s="41"/>
      <c r="C96" s="214" t="s">
        <v>78</v>
      </c>
      <c r="D96" s="214" t="s">
        <v>139</v>
      </c>
      <c r="E96" s="215" t="s">
        <v>140</v>
      </c>
      <c r="F96" s="216" t="s">
        <v>141</v>
      </c>
      <c r="G96" s="217" t="s">
        <v>142</v>
      </c>
      <c r="H96" s="218">
        <v>11.818</v>
      </c>
      <c r="I96" s="219"/>
      <c r="J96" s="220">
        <f>ROUND(I96*H96,2)</f>
        <v>0</v>
      </c>
      <c r="K96" s="216" t="s">
        <v>143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144</v>
      </c>
      <c r="AT96" s="225" t="s">
        <v>139</v>
      </c>
      <c r="AU96" s="225" t="s">
        <v>80</v>
      </c>
      <c r="AY96" s="19" t="s">
        <v>137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144</v>
      </c>
      <c r="BM96" s="225" t="s">
        <v>145</v>
      </c>
    </row>
    <row r="97" s="2" customFormat="1">
      <c r="A97" s="40"/>
      <c r="B97" s="41"/>
      <c r="C97" s="42"/>
      <c r="D97" s="227" t="s">
        <v>146</v>
      </c>
      <c r="E97" s="42"/>
      <c r="F97" s="228" t="s">
        <v>147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146</v>
      </c>
      <c r="AU97" s="19" t="s">
        <v>80</v>
      </c>
    </row>
    <row r="98" s="13" customFormat="1">
      <c r="A98" s="13"/>
      <c r="B98" s="232"/>
      <c r="C98" s="233"/>
      <c r="D98" s="234" t="s">
        <v>148</v>
      </c>
      <c r="E98" s="235" t="s">
        <v>19</v>
      </c>
      <c r="F98" s="236" t="s">
        <v>149</v>
      </c>
      <c r="G98" s="233"/>
      <c r="H98" s="237">
        <v>5.3380000000000001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148</v>
      </c>
      <c r="AU98" s="243" t="s">
        <v>80</v>
      </c>
      <c r="AV98" s="13" t="s">
        <v>80</v>
      </c>
      <c r="AW98" s="13" t="s">
        <v>33</v>
      </c>
      <c r="AX98" s="13" t="s">
        <v>71</v>
      </c>
      <c r="AY98" s="243" t="s">
        <v>137</v>
      </c>
    </row>
    <row r="99" s="13" customFormat="1">
      <c r="A99" s="13"/>
      <c r="B99" s="232"/>
      <c r="C99" s="233"/>
      <c r="D99" s="234" t="s">
        <v>148</v>
      </c>
      <c r="E99" s="235" t="s">
        <v>19</v>
      </c>
      <c r="F99" s="236" t="s">
        <v>150</v>
      </c>
      <c r="G99" s="233"/>
      <c r="H99" s="237">
        <v>2.8799999999999999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148</v>
      </c>
      <c r="AU99" s="243" t="s">
        <v>80</v>
      </c>
      <c r="AV99" s="13" t="s">
        <v>80</v>
      </c>
      <c r="AW99" s="13" t="s">
        <v>33</v>
      </c>
      <c r="AX99" s="13" t="s">
        <v>71</v>
      </c>
      <c r="AY99" s="243" t="s">
        <v>137</v>
      </c>
    </row>
    <row r="100" s="13" customFormat="1">
      <c r="A100" s="13"/>
      <c r="B100" s="232"/>
      <c r="C100" s="233"/>
      <c r="D100" s="234" t="s">
        <v>148</v>
      </c>
      <c r="E100" s="235" t="s">
        <v>19</v>
      </c>
      <c r="F100" s="236" t="s">
        <v>151</v>
      </c>
      <c r="G100" s="233"/>
      <c r="H100" s="237">
        <v>3.6000000000000001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148</v>
      </c>
      <c r="AU100" s="243" t="s">
        <v>80</v>
      </c>
      <c r="AV100" s="13" t="s">
        <v>80</v>
      </c>
      <c r="AW100" s="13" t="s">
        <v>33</v>
      </c>
      <c r="AX100" s="13" t="s">
        <v>71</v>
      </c>
      <c r="AY100" s="243" t="s">
        <v>137</v>
      </c>
    </row>
    <row r="101" s="14" customFormat="1">
      <c r="A101" s="14"/>
      <c r="B101" s="244"/>
      <c r="C101" s="245"/>
      <c r="D101" s="234" t="s">
        <v>148</v>
      </c>
      <c r="E101" s="246" t="s">
        <v>19</v>
      </c>
      <c r="F101" s="247" t="s">
        <v>152</v>
      </c>
      <c r="G101" s="245"/>
      <c r="H101" s="248">
        <v>11.818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148</v>
      </c>
      <c r="AU101" s="254" t="s">
        <v>80</v>
      </c>
      <c r="AV101" s="14" t="s">
        <v>144</v>
      </c>
      <c r="AW101" s="14" t="s">
        <v>33</v>
      </c>
      <c r="AX101" s="14" t="s">
        <v>78</v>
      </c>
      <c r="AY101" s="254" t="s">
        <v>137</v>
      </c>
    </row>
    <row r="102" s="2" customFormat="1" ht="24.15" customHeight="1">
      <c r="A102" s="40"/>
      <c r="B102" s="41"/>
      <c r="C102" s="214" t="s">
        <v>80</v>
      </c>
      <c r="D102" s="214" t="s">
        <v>139</v>
      </c>
      <c r="E102" s="215" t="s">
        <v>153</v>
      </c>
      <c r="F102" s="216" t="s">
        <v>154</v>
      </c>
      <c r="G102" s="217" t="s">
        <v>142</v>
      </c>
      <c r="H102" s="218">
        <v>5.3380000000000001</v>
      </c>
      <c r="I102" s="219"/>
      <c r="J102" s="220">
        <f>ROUND(I102*H102,2)</f>
        <v>0</v>
      </c>
      <c r="K102" s="216" t="s">
        <v>143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144</v>
      </c>
      <c r="AT102" s="225" t="s">
        <v>139</v>
      </c>
      <c r="AU102" s="225" t="s">
        <v>80</v>
      </c>
      <c r="AY102" s="19" t="s">
        <v>137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144</v>
      </c>
      <c r="BM102" s="225" t="s">
        <v>155</v>
      </c>
    </row>
    <row r="103" s="2" customFormat="1">
      <c r="A103" s="40"/>
      <c r="B103" s="41"/>
      <c r="C103" s="42"/>
      <c r="D103" s="227" t="s">
        <v>146</v>
      </c>
      <c r="E103" s="42"/>
      <c r="F103" s="228" t="s">
        <v>156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146</v>
      </c>
      <c r="AU103" s="19" t="s">
        <v>80</v>
      </c>
    </row>
    <row r="104" s="13" customFormat="1">
      <c r="A104" s="13"/>
      <c r="B104" s="232"/>
      <c r="C104" s="233"/>
      <c r="D104" s="234" t="s">
        <v>148</v>
      </c>
      <c r="E104" s="235" t="s">
        <v>19</v>
      </c>
      <c r="F104" s="236" t="s">
        <v>149</v>
      </c>
      <c r="G104" s="233"/>
      <c r="H104" s="237">
        <v>5.3380000000000001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148</v>
      </c>
      <c r="AU104" s="243" t="s">
        <v>80</v>
      </c>
      <c r="AV104" s="13" t="s">
        <v>80</v>
      </c>
      <c r="AW104" s="13" t="s">
        <v>33</v>
      </c>
      <c r="AX104" s="13" t="s">
        <v>78</v>
      </c>
      <c r="AY104" s="243" t="s">
        <v>137</v>
      </c>
    </row>
    <row r="105" s="2" customFormat="1" ht="37.8" customHeight="1">
      <c r="A105" s="40"/>
      <c r="B105" s="41"/>
      <c r="C105" s="214" t="s">
        <v>157</v>
      </c>
      <c r="D105" s="214" t="s">
        <v>139</v>
      </c>
      <c r="E105" s="215" t="s">
        <v>158</v>
      </c>
      <c r="F105" s="216" t="s">
        <v>159</v>
      </c>
      <c r="G105" s="217" t="s">
        <v>142</v>
      </c>
      <c r="H105" s="218">
        <v>6.4800000000000004</v>
      </c>
      <c r="I105" s="219"/>
      <c r="J105" s="220">
        <f>ROUND(I105*H105,2)</f>
        <v>0</v>
      </c>
      <c r="K105" s="216" t="s">
        <v>143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144</v>
      </c>
      <c r="AT105" s="225" t="s">
        <v>139</v>
      </c>
      <c r="AU105" s="225" t="s">
        <v>80</v>
      </c>
      <c r="AY105" s="19" t="s">
        <v>137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144</v>
      </c>
      <c r="BM105" s="225" t="s">
        <v>160</v>
      </c>
    </row>
    <row r="106" s="2" customFormat="1">
      <c r="A106" s="40"/>
      <c r="B106" s="41"/>
      <c r="C106" s="42"/>
      <c r="D106" s="227" t="s">
        <v>146</v>
      </c>
      <c r="E106" s="42"/>
      <c r="F106" s="228" t="s">
        <v>161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146</v>
      </c>
      <c r="AU106" s="19" t="s">
        <v>80</v>
      </c>
    </row>
    <row r="107" s="13" customFormat="1">
      <c r="A107" s="13"/>
      <c r="B107" s="232"/>
      <c r="C107" s="233"/>
      <c r="D107" s="234" t="s">
        <v>148</v>
      </c>
      <c r="E107" s="235" t="s">
        <v>19</v>
      </c>
      <c r="F107" s="236" t="s">
        <v>150</v>
      </c>
      <c r="G107" s="233"/>
      <c r="H107" s="237">
        <v>2.8799999999999999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148</v>
      </c>
      <c r="AU107" s="243" t="s">
        <v>80</v>
      </c>
      <c r="AV107" s="13" t="s">
        <v>80</v>
      </c>
      <c r="AW107" s="13" t="s">
        <v>33</v>
      </c>
      <c r="AX107" s="13" t="s">
        <v>71</v>
      </c>
      <c r="AY107" s="243" t="s">
        <v>137</v>
      </c>
    </row>
    <row r="108" s="13" customFormat="1">
      <c r="A108" s="13"/>
      <c r="B108" s="232"/>
      <c r="C108" s="233"/>
      <c r="D108" s="234" t="s">
        <v>148</v>
      </c>
      <c r="E108" s="235" t="s">
        <v>19</v>
      </c>
      <c r="F108" s="236" t="s">
        <v>151</v>
      </c>
      <c r="G108" s="233"/>
      <c r="H108" s="237">
        <v>3.6000000000000001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148</v>
      </c>
      <c r="AU108" s="243" t="s">
        <v>80</v>
      </c>
      <c r="AV108" s="13" t="s">
        <v>80</v>
      </c>
      <c r="AW108" s="13" t="s">
        <v>33</v>
      </c>
      <c r="AX108" s="13" t="s">
        <v>71</v>
      </c>
      <c r="AY108" s="243" t="s">
        <v>137</v>
      </c>
    </row>
    <row r="109" s="14" customFormat="1">
      <c r="A109" s="14"/>
      <c r="B109" s="244"/>
      <c r="C109" s="245"/>
      <c r="D109" s="234" t="s">
        <v>148</v>
      </c>
      <c r="E109" s="246" t="s">
        <v>19</v>
      </c>
      <c r="F109" s="247" t="s">
        <v>152</v>
      </c>
      <c r="G109" s="245"/>
      <c r="H109" s="248">
        <v>6.4800000000000004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148</v>
      </c>
      <c r="AU109" s="254" t="s">
        <v>80</v>
      </c>
      <c r="AV109" s="14" t="s">
        <v>144</v>
      </c>
      <c r="AW109" s="14" t="s">
        <v>33</v>
      </c>
      <c r="AX109" s="14" t="s">
        <v>78</v>
      </c>
      <c r="AY109" s="254" t="s">
        <v>137</v>
      </c>
    </row>
    <row r="110" s="2" customFormat="1" ht="62.7" customHeight="1">
      <c r="A110" s="40"/>
      <c r="B110" s="41"/>
      <c r="C110" s="214" t="s">
        <v>144</v>
      </c>
      <c r="D110" s="214" t="s">
        <v>139</v>
      </c>
      <c r="E110" s="215" t="s">
        <v>162</v>
      </c>
      <c r="F110" s="216" t="s">
        <v>163</v>
      </c>
      <c r="G110" s="217" t="s">
        <v>142</v>
      </c>
      <c r="H110" s="218">
        <v>11.818</v>
      </c>
      <c r="I110" s="219"/>
      <c r="J110" s="220">
        <f>ROUND(I110*H110,2)</f>
        <v>0</v>
      </c>
      <c r="K110" s="216" t="s">
        <v>143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144</v>
      </c>
      <c r="AT110" s="225" t="s">
        <v>139</v>
      </c>
      <c r="AU110" s="225" t="s">
        <v>80</v>
      </c>
      <c r="AY110" s="19" t="s">
        <v>137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144</v>
      </c>
      <c r="BM110" s="225" t="s">
        <v>164</v>
      </c>
    </row>
    <row r="111" s="2" customFormat="1">
      <c r="A111" s="40"/>
      <c r="B111" s="41"/>
      <c r="C111" s="42"/>
      <c r="D111" s="227" t="s">
        <v>146</v>
      </c>
      <c r="E111" s="42"/>
      <c r="F111" s="228" t="s">
        <v>165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146</v>
      </c>
      <c r="AU111" s="19" t="s">
        <v>80</v>
      </c>
    </row>
    <row r="112" s="2" customFormat="1" ht="66.75" customHeight="1">
      <c r="A112" s="40"/>
      <c r="B112" s="41"/>
      <c r="C112" s="214" t="s">
        <v>166</v>
      </c>
      <c r="D112" s="214" t="s">
        <v>139</v>
      </c>
      <c r="E112" s="215" t="s">
        <v>167</v>
      </c>
      <c r="F112" s="216" t="s">
        <v>168</v>
      </c>
      <c r="G112" s="217" t="s">
        <v>142</v>
      </c>
      <c r="H112" s="218">
        <v>59.090000000000003</v>
      </c>
      <c r="I112" s="219"/>
      <c r="J112" s="220">
        <f>ROUND(I112*H112,2)</f>
        <v>0</v>
      </c>
      <c r="K112" s="216" t="s">
        <v>143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144</v>
      </c>
      <c r="AT112" s="225" t="s">
        <v>139</v>
      </c>
      <c r="AU112" s="225" t="s">
        <v>80</v>
      </c>
      <c r="AY112" s="19" t="s">
        <v>137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78</v>
      </c>
      <c r="BK112" s="226">
        <f>ROUND(I112*H112,2)</f>
        <v>0</v>
      </c>
      <c r="BL112" s="19" t="s">
        <v>144</v>
      </c>
      <c r="BM112" s="225" t="s">
        <v>169</v>
      </c>
    </row>
    <row r="113" s="2" customFormat="1">
      <c r="A113" s="40"/>
      <c r="B113" s="41"/>
      <c r="C113" s="42"/>
      <c r="D113" s="227" t="s">
        <v>146</v>
      </c>
      <c r="E113" s="42"/>
      <c r="F113" s="228" t="s">
        <v>170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146</v>
      </c>
      <c r="AU113" s="19" t="s">
        <v>80</v>
      </c>
    </row>
    <row r="114" s="2" customFormat="1">
      <c r="A114" s="40"/>
      <c r="B114" s="41"/>
      <c r="C114" s="42"/>
      <c r="D114" s="234" t="s">
        <v>171</v>
      </c>
      <c r="E114" s="42"/>
      <c r="F114" s="255" t="s">
        <v>172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80</v>
      </c>
    </row>
    <row r="115" s="13" customFormat="1">
      <c r="A115" s="13"/>
      <c r="B115" s="232"/>
      <c r="C115" s="233"/>
      <c r="D115" s="234" t="s">
        <v>148</v>
      </c>
      <c r="E115" s="233"/>
      <c r="F115" s="236" t="s">
        <v>173</v>
      </c>
      <c r="G115" s="233"/>
      <c r="H115" s="237">
        <v>59.090000000000003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148</v>
      </c>
      <c r="AU115" s="243" t="s">
        <v>80</v>
      </c>
      <c r="AV115" s="13" t="s">
        <v>80</v>
      </c>
      <c r="AW115" s="13" t="s">
        <v>4</v>
      </c>
      <c r="AX115" s="13" t="s">
        <v>78</v>
      </c>
      <c r="AY115" s="243" t="s">
        <v>137</v>
      </c>
    </row>
    <row r="116" s="2" customFormat="1" ht="44.25" customHeight="1">
      <c r="A116" s="40"/>
      <c r="B116" s="41"/>
      <c r="C116" s="214" t="s">
        <v>174</v>
      </c>
      <c r="D116" s="214" t="s">
        <v>139</v>
      </c>
      <c r="E116" s="215" t="s">
        <v>175</v>
      </c>
      <c r="F116" s="216" t="s">
        <v>176</v>
      </c>
      <c r="G116" s="217" t="s">
        <v>142</v>
      </c>
      <c r="H116" s="218">
        <v>11.818</v>
      </c>
      <c r="I116" s="219"/>
      <c r="J116" s="220">
        <f>ROUND(I116*H116,2)</f>
        <v>0</v>
      </c>
      <c r="K116" s="216" t="s">
        <v>143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144</v>
      </c>
      <c r="AT116" s="225" t="s">
        <v>139</v>
      </c>
      <c r="AU116" s="225" t="s">
        <v>80</v>
      </c>
      <c r="AY116" s="19" t="s">
        <v>137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144</v>
      </c>
      <c r="BM116" s="225" t="s">
        <v>177</v>
      </c>
    </row>
    <row r="117" s="2" customFormat="1">
      <c r="A117" s="40"/>
      <c r="B117" s="41"/>
      <c r="C117" s="42"/>
      <c r="D117" s="227" t="s">
        <v>146</v>
      </c>
      <c r="E117" s="42"/>
      <c r="F117" s="228" t="s">
        <v>178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146</v>
      </c>
      <c r="AU117" s="19" t="s">
        <v>80</v>
      </c>
    </row>
    <row r="118" s="2" customFormat="1" ht="44.25" customHeight="1">
      <c r="A118" s="40"/>
      <c r="B118" s="41"/>
      <c r="C118" s="214" t="s">
        <v>179</v>
      </c>
      <c r="D118" s="214" t="s">
        <v>139</v>
      </c>
      <c r="E118" s="215" t="s">
        <v>180</v>
      </c>
      <c r="F118" s="216" t="s">
        <v>181</v>
      </c>
      <c r="G118" s="217" t="s">
        <v>142</v>
      </c>
      <c r="H118" s="218">
        <v>11.818</v>
      </c>
      <c r="I118" s="219"/>
      <c r="J118" s="220">
        <f>ROUND(I118*H118,2)</f>
        <v>0</v>
      </c>
      <c r="K118" s="216" t="s">
        <v>143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144</v>
      </c>
      <c r="AT118" s="225" t="s">
        <v>139</v>
      </c>
      <c r="AU118" s="225" t="s">
        <v>80</v>
      </c>
      <c r="AY118" s="19" t="s">
        <v>137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78</v>
      </c>
      <c r="BK118" s="226">
        <f>ROUND(I118*H118,2)</f>
        <v>0</v>
      </c>
      <c r="BL118" s="19" t="s">
        <v>144</v>
      </c>
      <c r="BM118" s="225" t="s">
        <v>182</v>
      </c>
    </row>
    <row r="119" s="2" customFormat="1">
      <c r="A119" s="40"/>
      <c r="B119" s="41"/>
      <c r="C119" s="42"/>
      <c r="D119" s="227" t="s">
        <v>146</v>
      </c>
      <c r="E119" s="42"/>
      <c r="F119" s="228" t="s">
        <v>183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146</v>
      </c>
      <c r="AU119" s="19" t="s">
        <v>80</v>
      </c>
    </row>
    <row r="120" s="2" customFormat="1" ht="37.8" customHeight="1">
      <c r="A120" s="40"/>
      <c r="B120" s="41"/>
      <c r="C120" s="214" t="s">
        <v>184</v>
      </c>
      <c r="D120" s="214" t="s">
        <v>139</v>
      </c>
      <c r="E120" s="215" t="s">
        <v>185</v>
      </c>
      <c r="F120" s="216" t="s">
        <v>186</v>
      </c>
      <c r="G120" s="217" t="s">
        <v>142</v>
      </c>
      <c r="H120" s="218">
        <v>11.818</v>
      </c>
      <c r="I120" s="219"/>
      <c r="J120" s="220">
        <f>ROUND(I120*H120,2)</f>
        <v>0</v>
      </c>
      <c r="K120" s="216" t="s">
        <v>143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144</v>
      </c>
      <c r="AT120" s="225" t="s">
        <v>139</v>
      </c>
      <c r="AU120" s="225" t="s">
        <v>80</v>
      </c>
      <c r="AY120" s="19" t="s">
        <v>137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144</v>
      </c>
      <c r="BM120" s="225" t="s">
        <v>187</v>
      </c>
    </row>
    <row r="121" s="2" customFormat="1">
      <c r="A121" s="40"/>
      <c r="B121" s="41"/>
      <c r="C121" s="42"/>
      <c r="D121" s="227" t="s">
        <v>146</v>
      </c>
      <c r="E121" s="42"/>
      <c r="F121" s="228" t="s">
        <v>188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146</v>
      </c>
      <c r="AU121" s="19" t="s">
        <v>80</v>
      </c>
    </row>
    <row r="122" s="2" customFormat="1" ht="44.25" customHeight="1">
      <c r="A122" s="40"/>
      <c r="B122" s="41"/>
      <c r="C122" s="214" t="s">
        <v>189</v>
      </c>
      <c r="D122" s="214" t="s">
        <v>139</v>
      </c>
      <c r="E122" s="215" t="s">
        <v>190</v>
      </c>
      <c r="F122" s="216" t="s">
        <v>191</v>
      </c>
      <c r="G122" s="217" t="s">
        <v>192</v>
      </c>
      <c r="H122" s="218">
        <v>22.454000000000001</v>
      </c>
      <c r="I122" s="219"/>
      <c r="J122" s="220">
        <f>ROUND(I122*H122,2)</f>
        <v>0</v>
      </c>
      <c r="K122" s="216" t="s">
        <v>143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144</v>
      </c>
      <c r="AT122" s="225" t="s">
        <v>139</v>
      </c>
      <c r="AU122" s="225" t="s">
        <v>80</v>
      </c>
      <c r="AY122" s="19" t="s">
        <v>137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144</v>
      </c>
      <c r="BM122" s="225" t="s">
        <v>193</v>
      </c>
    </row>
    <row r="123" s="2" customFormat="1">
      <c r="A123" s="40"/>
      <c r="B123" s="41"/>
      <c r="C123" s="42"/>
      <c r="D123" s="227" t="s">
        <v>146</v>
      </c>
      <c r="E123" s="42"/>
      <c r="F123" s="228" t="s">
        <v>194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146</v>
      </c>
      <c r="AU123" s="19" t="s">
        <v>80</v>
      </c>
    </row>
    <row r="124" s="2" customFormat="1">
      <c r="A124" s="40"/>
      <c r="B124" s="41"/>
      <c r="C124" s="42"/>
      <c r="D124" s="234" t="s">
        <v>171</v>
      </c>
      <c r="E124" s="42"/>
      <c r="F124" s="255" t="s">
        <v>195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171</v>
      </c>
      <c r="AU124" s="19" t="s">
        <v>80</v>
      </c>
    </row>
    <row r="125" s="13" customFormat="1">
      <c r="A125" s="13"/>
      <c r="B125" s="232"/>
      <c r="C125" s="233"/>
      <c r="D125" s="234" t="s">
        <v>148</v>
      </c>
      <c r="E125" s="233"/>
      <c r="F125" s="236" t="s">
        <v>196</v>
      </c>
      <c r="G125" s="233"/>
      <c r="H125" s="237">
        <v>22.454000000000001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148</v>
      </c>
      <c r="AU125" s="243" t="s">
        <v>80</v>
      </c>
      <c r="AV125" s="13" t="s">
        <v>80</v>
      </c>
      <c r="AW125" s="13" t="s">
        <v>4</v>
      </c>
      <c r="AX125" s="13" t="s">
        <v>78</v>
      </c>
      <c r="AY125" s="243" t="s">
        <v>137</v>
      </c>
    </row>
    <row r="126" s="2" customFormat="1" ht="44.25" customHeight="1">
      <c r="A126" s="40"/>
      <c r="B126" s="41"/>
      <c r="C126" s="214" t="s">
        <v>197</v>
      </c>
      <c r="D126" s="214" t="s">
        <v>139</v>
      </c>
      <c r="E126" s="215" t="s">
        <v>198</v>
      </c>
      <c r="F126" s="216" t="s">
        <v>199</v>
      </c>
      <c r="G126" s="217" t="s">
        <v>142</v>
      </c>
      <c r="H126" s="218">
        <v>3.9199999999999999</v>
      </c>
      <c r="I126" s="219"/>
      <c r="J126" s="220">
        <f>ROUND(I126*H126,2)</f>
        <v>0</v>
      </c>
      <c r="K126" s="216" t="s">
        <v>143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144</v>
      </c>
      <c r="AT126" s="225" t="s">
        <v>139</v>
      </c>
      <c r="AU126" s="225" t="s">
        <v>80</v>
      </c>
      <c r="AY126" s="19" t="s">
        <v>137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78</v>
      </c>
      <c r="BK126" s="226">
        <f>ROUND(I126*H126,2)</f>
        <v>0</v>
      </c>
      <c r="BL126" s="19" t="s">
        <v>144</v>
      </c>
      <c r="BM126" s="225" t="s">
        <v>200</v>
      </c>
    </row>
    <row r="127" s="2" customFormat="1">
      <c r="A127" s="40"/>
      <c r="B127" s="41"/>
      <c r="C127" s="42"/>
      <c r="D127" s="227" t="s">
        <v>146</v>
      </c>
      <c r="E127" s="42"/>
      <c r="F127" s="228" t="s">
        <v>201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146</v>
      </c>
      <c r="AU127" s="19" t="s">
        <v>80</v>
      </c>
    </row>
    <row r="128" s="13" customFormat="1">
      <c r="A128" s="13"/>
      <c r="B128" s="232"/>
      <c r="C128" s="233"/>
      <c r="D128" s="234" t="s">
        <v>148</v>
      </c>
      <c r="E128" s="235" t="s">
        <v>19</v>
      </c>
      <c r="F128" s="236" t="s">
        <v>202</v>
      </c>
      <c r="G128" s="233"/>
      <c r="H128" s="237">
        <v>6.4800000000000004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148</v>
      </c>
      <c r="AU128" s="243" t="s">
        <v>80</v>
      </c>
      <c r="AV128" s="13" t="s">
        <v>80</v>
      </c>
      <c r="AW128" s="13" t="s">
        <v>33</v>
      </c>
      <c r="AX128" s="13" t="s">
        <v>71</v>
      </c>
      <c r="AY128" s="243" t="s">
        <v>137</v>
      </c>
    </row>
    <row r="129" s="13" customFormat="1">
      <c r="A129" s="13"/>
      <c r="B129" s="232"/>
      <c r="C129" s="233"/>
      <c r="D129" s="234" t="s">
        <v>148</v>
      </c>
      <c r="E129" s="235" t="s">
        <v>19</v>
      </c>
      <c r="F129" s="236" t="s">
        <v>203</v>
      </c>
      <c r="G129" s="233"/>
      <c r="H129" s="237">
        <v>-2.5600000000000001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148</v>
      </c>
      <c r="AU129" s="243" t="s">
        <v>80</v>
      </c>
      <c r="AV129" s="13" t="s">
        <v>80</v>
      </c>
      <c r="AW129" s="13" t="s">
        <v>33</v>
      </c>
      <c r="AX129" s="13" t="s">
        <v>71</v>
      </c>
      <c r="AY129" s="243" t="s">
        <v>137</v>
      </c>
    </row>
    <row r="130" s="14" customFormat="1">
      <c r="A130" s="14"/>
      <c r="B130" s="244"/>
      <c r="C130" s="245"/>
      <c r="D130" s="234" t="s">
        <v>148</v>
      </c>
      <c r="E130" s="246" t="s">
        <v>19</v>
      </c>
      <c r="F130" s="247" t="s">
        <v>152</v>
      </c>
      <c r="G130" s="245"/>
      <c r="H130" s="248">
        <v>3.9199999999999999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148</v>
      </c>
      <c r="AU130" s="254" t="s">
        <v>80</v>
      </c>
      <c r="AV130" s="14" t="s">
        <v>144</v>
      </c>
      <c r="AW130" s="14" t="s">
        <v>33</v>
      </c>
      <c r="AX130" s="14" t="s">
        <v>78</v>
      </c>
      <c r="AY130" s="254" t="s">
        <v>137</v>
      </c>
    </row>
    <row r="131" s="2" customFormat="1" ht="16.5" customHeight="1">
      <c r="A131" s="40"/>
      <c r="B131" s="41"/>
      <c r="C131" s="256" t="s">
        <v>204</v>
      </c>
      <c r="D131" s="256" t="s">
        <v>205</v>
      </c>
      <c r="E131" s="257" t="s">
        <v>206</v>
      </c>
      <c r="F131" s="258" t="s">
        <v>207</v>
      </c>
      <c r="G131" s="259" t="s">
        <v>192</v>
      </c>
      <c r="H131" s="260">
        <v>7.4480000000000004</v>
      </c>
      <c r="I131" s="261"/>
      <c r="J131" s="262">
        <f>ROUND(I131*H131,2)</f>
        <v>0</v>
      </c>
      <c r="K131" s="258" t="s">
        <v>143</v>
      </c>
      <c r="L131" s="263"/>
      <c r="M131" s="264" t="s">
        <v>19</v>
      </c>
      <c r="N131" s="265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184</v>
      </c>
      <c r="AT131" s="225" t="s">
        <v>205</v>
      </c>
      <c r="AU131" s="225" t="s">
        <v>80</v>
      </c>
      <c r="AY131" s="19" t="s">
        <v>137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144</v>
      </c>
      <c r="BM131" s="225" t="s">
        <v>208</v>
      </c>
    </row>
    <row r="132" s="2" customFormat="1">
      <c r="A132" s="40"/>
      <c r="B132" s="41"/>
      <c r="C132" s="42"/>
      <c r="D132" s="234" t="s">
        <v>171</v>
      </c>
      <c r="E132" s="42"/>
      <c r="F132" s="255" t="s">
        <v>195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80</v>
      </c>
    </row>
    <row r="133" s="13" customFormat="1">
      <c r="A133" s="13"/>
      <c r="B133" s="232"/>
      <c r="C133" s="233"/>
      <c r="D133" s="234" t="s">
        <v>148</v>
      </c>
      <c r="E133" s="233"/>
      <c r="F133" s="236" t="s">
        <v>209</v>
      </c>
      <c r="G133" s="233"/>
      <c r="H133" s="237">
        <v>7.4480000000000004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148</v>
      </c>
      <c r="AU133" s="243" t="s">
        <v>80</v>
      </c>
      <c r="AV133" s="13" t="s">
        <v>80</v>
      </c>
      <c r="AW133" s="13" t="s">
        <v>4</v>
      </c>
      <c r="AX133" s="13" t="s">
        <v>78</v>
      </c>
      <c r="AY133" s="243" t="s">
        <v>137</v>
      </c>
    </row>
    <row r="134" s="2" customFormat="1" ht="33" customHeight="1">
      <c r="A134" s="40"/>
      <c r="B134" s="41"/>
      <c r="C134" s="214" t="s">
        <v>210</v>
      </c>
      <c r="D134" s="214" t="s">
        <v>139</v>
      </c>
      <c r="E134" s="215" t="s">
        <v>211</v>
      </c>
      <c r="F134" s="216" t="s">
        <v>212</v>
      </c>
      <c r="G134" s="217" t="s">
        <v>213</v>
      </c>
      <c r="H134" s="218">
        <v>35.584000000000003</v>
      </c>
      <c r="I134" s="219"/>
      <c r="J134" s="220">
        <f>ROUND(I134*H134,2)</f>
        <v>0</v>
      </c>
      <c r="K134" s="216" t="s">
        <v>143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144</v>
      </c>
      <c r="AT134" s="225" t="s">
        <v>139</v>
      </c>
      <c r="AU134" s="225" t="s">
        <v>80</v>
      </c>
      <c r="AY134" s="19" t="s">
        <v>137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78</v>
      </c>
      <c r="BK134" s="226">
        <f>ROUND(I134*H134,2)</f>
        <v>0</v>
      </c>
      <c r="BL134" s="19" t="s">
        <v>144</v>
      </c>
      <c r="BM134" s="225" t="s">
        <v>214</v>
      </c>
    </row>
    <row r="135" s="2" customFormat="1">
      <c r="A135" s="40"/>
      <c r="B135" s="41"/>
      <c r="C135" s="42"/>
      <c r="D135" s="227" t="s">
        <v>146</v>
      </c>
      <c r="E135" s="42"/>
      <c r="F135" s="228" t="s">
        <v>215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146</v>
      </c>
      <c r="AU135" s="19" t="s">
        <v>80</v>
      </c>
    </row>
    <row r="136" s="13" customFormat="1">
      <c r="A136" s="13"/>
      <c r="B136" s="232"/>
      <c r="C136" s="233"/>
      <c r="D136" s="234" t="s">
        <v>148</v>
      </c>
      <c r="E136" s="235" t="s">
        <v>19</v>
      </c>
      <c r="F136" s="236" t="s">
        <v>216</v>
      </c>
      <c r="G136" s="233"/>
      <c r="H136" s="237">
        <v>35.584000000000003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148</v>
      </c>
      <c r="AU136" s="243" t="s">
        <v>80</v>
      </c>
      <c r="AV136" s="13" t="s">
        <v>80</v>
      </c>
      <c r="AW136" s="13" t="s">
        <v>33</v>
      </c>
      <c r="AX136" s="13" t="s">
        <v>78</v>
      </c>
      <c r="AY136" s="243" t="s">
        <v>137</v>
      </c>
    </row>
    <row r="137" s="12" customFormat="1" ht="22.8" customHeight="1">
      <c r="A137" s="12"/>
      <c r="B137" s="198"/>
      <c r="C137" s="199"/>
      <c r="D137" s="200" t="s">
        <v>70</v>
      </c>
      <c r="E137" s="212" t="s">
        <v>80</v>
      </c>
      <c r="F137" s="212" t="s">
        <v>217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SUM(P138:P146)</f>
        <v>0</v>
      </c>
      <c r="Q137" s="206"/>
      <c r="R137" s="207">
        <f>SUM(R138:R146)</f>
        <v>6.2189396843520006</v>
      </c>
      <c r="S137" s="206"/>
      <c r="T137" s="208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78</v>
      </c>
      <c r="AT137" s="210" t="s">
        <v>70</v>
      </c>
      <c r="AU137" s="210" t="s">
        <v>78</v>
      </c>
      <c r="AY137" s="209" t="s">
        <v>137</v>
      </c>
      <c r="BK137" s="211">
        <f>SUM(BK138:BK146)</f>
        <v>0</v>
      </c>
    </row>
    <row r="138" s="2" customFormat="1" ht="24.15" customHeight="1">
      <c r="A138" s="40"/>
      <c r="B138" s="41"/>
      <c r="C138" s="214" t="s">
        <v>218</v>
      </c>
      <c r="D138" s="214" t="s">
        <v>139</v>
      </c>
      <c r="E138" s="215" t="s">
        <v>219</v>
      </c>
      <c r="F138" s="216" t="s">
        <v>220</v>
      </c>
      <c r="G138" s="217" t="s">
        <v>142</v>
      </c>
      <c r="H138" s="218">
        <v>2.6880000000000002</v>
      </c>
      <c r="I138" s="219"/>
      <c r="J138" s="220">
        <f>ROUND(I138*H138,2)</f>
        <v>0</v>
      </c>
      <c r="K138" s="216" t="s">
        <v>143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2.3010222040000001</v>
      </c>
      <c r="R138" s="223">
        <f>Q138*H138</f>
        <v>6.1851476843520006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144</v>
      </c>
      <c r="AT138" s="225" t="s">
        <v>139</v>
      </c>
      <c r="AU138" s="225" t="s">
        <v>80</v>
      </c>
      <c r="AY138" s="19" t="s">
        <v>137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78</v>
      </c>
      <c r="BK138" s="226">
        <f>ROUND(I138*H138,2)</f>
        <v>0</v>
      </c>
      <c r="BL138" s="19" t="s">
        <v>144</v>
      </c>
      <c r="BM138" s="225" t="s">
        <v>221</v>
      </c>
    </row>
    <row r="139" s="2" customFormat="1">
      <c r="A139" s="40"/>
      <c r="B139" s="41"/>
      <c r="C139" s="42"/>
      <c r="D139" s="227" t="s">
        <v>146</v>
      </c>
      <c r="E139" s="42"/>
      <c r="F139" s="228" t="s">
        <v>222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146</v>
      </c>
      <c r="AU139" s="19" t="s">
        <v>80</v>
      </c>
    </row>
    <row r="140" s="13" customFormat="1">
      <c r="A140" s="13"/>
      <c r="B140" s="232"/>
      <c r="C140" s="233"/>
      <c r="D140" s="234" t="s">
        <v>148</v>
      </c>
      <c r="E140" s="235" t="s">
        <v>19</v>
      </c>
      <c r="F140" s="236" t="s">
        <v>223</v>
      </c>
      <c r="G140" s="233"/>
      <c r="H140" s="237">
        <v>2.5600000000000001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148</v>
      </c>
      <c r="AU140" s="243" t="s">
        <v>80</v>
      </c>
      <c r="AV140" s="13" t="s">
        <v>80</v>
      </c>
      <c r="AW140" s="13" t="s">
        <v>33</v>
      </c>
      <c r="AX140" s="13" t="s">
        <v>78</v>
      </c>
      <c r="AY140" s="243" t="s">
        <v>137</v>
      </c>
    </row>
    <row r="141" s="13" customFormat="1">
      <c r="A141" s="13"/>
      <c r="B141" s="232"/>
      <c r="C141" s="233"/>
      <c r="D141" s="234" t="s">
        <v>148</v>
      </c>
      <c r="E141" s="233"/>
      <c r="F141" s="236" t="s">
        <v>224</v>
      </c>
      <c r="G141" s="233"/>
      <c r="H141" s="237">
        <v>2.6880000000000002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148</v>
      </c>
      <c r="AU141" s="243" t="s">
        <v>80</v>
      </c>
      <c r="AV141" s="13" t="s">
        <v>80</v>
      </c>
      <c r="AW141" s="13" t="s">
        <v>4</v>
      </c>
      <c r="AX141" s="13" t="s">
        <v>78</v>
      </c>
      <c r="AY141" s="243" t="s">
        <v>137</v>
      </c>
    </row>
    <row r="142" s="2" customFormat="1" ht="16.5" customHeight="1">
      <c r="A142" s="40"/>
      <c r="B142" s="41"/>
      <c r="C142" s="214" t="s">
        <v>225</v>
      </c>
      <c r="D142" s="214" t="s">
        <v>139</v>
      </c>
      <c r="E142" s="215" t="s">
        <v>226</v>
      </c>
      <c r="F142" s="216" t="s">
        <v>227</v>
      </c>
      <c r="G142" s="217" t="s">
        <v>213</v>
      </c>
      <c r="H142" s="218">
        <v>12.800000000000001</v>
      </c>
      <c r="I142" s="219"/>
      <c r="J142" s="220">
        <f>ROUND(I142*H142,2)</f>
        <v>0</v>
      </c>
      <c r="K142" s="216" t="s">
        <v>143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0.00264</v>
      </c>
      <c r="R142" s="223">
        <f>Q142*H142</f>
        <v>0.033792000000000003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144</v>
      </c>
      <c r="AT142" s="225" t="s">
        <v>139</v>
      </c>
      <c r="AU142" s="225" t="s">
        <v>80</v>
      </c>
      <c r="AY142" s="19" t="s">
        <v>137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78</v>
      </c>
      <c r="BK142" s="226">
        <f>ROUND(I142*H142,2)</f>
        <v>0</v>
      </c>
      <c r="BL142" s="19" t="s">
        <v>144</v>
      </c>
      <c r="BM142" s="225" t="s">
        <v>228</v>
      </c>
    </row>
    <row r="143" s="2" customFormat="1">
      <c r="A143" s="40"/>
      <c r="B143" s="41"/>
      <c r="C143" s="42"/>
      <c r="D143" s="227" t="s">
        <v>146</v>
      </c>
      <c r="E143" s="42"/>
      <c r="F143" s="228" t="s">
        <v>229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146</v>
      </c>
      <c r="AU143" s="19" t="s">
        <v>80</v>
      </c>
    </row>
    <row r="144" s="13" customFormat="1">
      <c r="A144" s="13"/>
      <c r="B144" s="232"/>
      <c r="C144" s="233"/>
      <c r="D144" s="234" t="s">
        <v>148</v>
      </c>
      <c r="E144" s="235" t="s">
        <v>19</v>
      </c>
      <c r="F144" s="236" t="s">
        <v>230</v>
      </c>
      <c r="G144" s="233"/>
      <c r="H144" s="237">
        <v>12.800000000000001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148</v>
      </c>
      <c r="AU144" s="243" t="s">
        <v>80</v>
      </c>
      <c r="AV144" s="13" t="s">
        <v>80</v>
      </c>
      <c r="AW144" s="13" t="s">
        <v>33</v>
      </c>
      <c r="AX144" s="13" t="s">
        <v>78</v>
      </c>
      <c r="AY144" s="243" t="s">
        <v>137</v>
      </c>
    </row>
    <row r="145" s="2" customFormat="1" ht="16.5" customHeight="1">
      <c r="A145" s="40"/>
      <c r="B145" s="41"/>
      <c r="C145" s="214" t="s">
        <v>8</v>
      </c>
      <c r="D145" s="214" t="s">
        <v>139</v>
      </c>
      <c r="E145" s="215" t="s">
        <v>231</v>
      </c>
      <c r="F145" s="216" t="s">
        <v>232</v>
      </c>
      <c r="G145" s="217" t="s">
        <v>213</v>
      </c>
      <c r="H145" s="218">
        <v>12.800000000000001</v>
      </c>
      <c r="I145" s="219"/>
      <c r="J145" s="220">
        <f>ROUND(I145*H145,2)</f>
        <v>0</v>
      </c>
      <c r="K145" s="216" t="s">
        <v>143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144</v>
      </c>
      <c r="AT145" s="225" t="s">
        <v>139</v>
      </c>
      <c r="AU145" s="225" t="s">
        <v>80</v>
      </c>
      <c r="AY145" s="19" t="s">
        <v>137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78</v>
      </c>
      <c r="BK145" s="226">
        <f>ROUND(I145*H145,2)</f>
        <v>0</v>
      </c>
      <c r="BL145" s="19" t="s">
        <v>144</v>
      </c>
      <c r="BM145" s="225" t="s">
        <v>233</v>
      </c>
    </row>
    <row r="146" s="2" customFormat="1">
      <c r="A146" s="40"/>
      <c r="B146" s="41"/>
      <c r="C146" s="42"/>
      <c r="D146" s="227" t="s">
        <v>146</v>
      </c>
      <c r="E146" s="42"/>
      <c r="F146" s="228" t="s">
        <v>234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146</v>
      </c>
      <c r="AU146" s="19" t="s">
        <v>80</v>
      </c>
    </row>
    <row r="147" s="12" customFormat="1" ht="22.8" customHeight="1">
      <c r="A147" s="12"/>
      <c r="B147" s="198"/>
      <c r="C147" s="199"/>
      <c r="D147" s="200" t="s">
        <v>70</v>
      </c>
      <c r="E147" s="212" t="s">
        <v>235</v>
      </c>
      <c r="F147" s="212" t="s">
        <v>236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SUM(P148:P149)</f>
        <v>0</v>
      </c>
      <c r="Q147" s="206"/>
      <c r="R147" s="207">
        <f>SUM(R148:R149)</f>
        <v>0</v>
      </c>
      <c r="S147" s="206"/>
      <c r="T147" s="20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78</v>
      </c>
      <c r="AT147" s="210" t="s">
        <v>70</v>
      </c>
      <c r="AU147" s="210" t="s">
        <v>78</v>
      </c>
      <c r="AY147" s="209" t="s">
        <v>137</v>
      </c>
      <c r="BK147" s="211">
        <f>SUM(BK148:BK149)</f>
        <v>0</v>
      </c>
    </row>
    <row r="148" s="2" customFormat="1" ht="55.5" customHeight="1">
      <c r="A148" s="40"/>
      <c r="B148" s="41"/>
      <c r="C148" s="214" t="s">
        <v>237</v>
      </c>
      <c r="D148" s="214" t="s">
        <v>139</v>
      </c>
      <c r="E148" s="215" t="s">
        <v>238</v>
      </c>
      <c r="F148" s="216" t="s">
        <v>239</v>
      </c>
      <c r="G148" s="217" t="s">
        <v>192</v>
      </c>
      <c r="H148" s="218">
        <v>6.2190000000000003</v>
      </c>
      <c r="I148" s="219"/>
      <c r="J148" s="220">
        <f>ROUND(I148*H148,2)</f>
        <v>0</v>
      </c>
      <c r="K148" s="216" t="s">
        <v>143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144</v>
      </c>
      <c r="AT148" s="225" t="s">
        <v>139</v>
      </c>
      <c r="AU148" s="225" t="s">
        <v>80</v>
      </c>
      <c r="AY148" s="19" t="s">
        <v>137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78</v>
      </c>
      <c r="BK148" s="226">
        <f>ROUND(I148*H148,2)</f>
        <v>0</v>
      </c>
      <c r="BL148" s="19" t="s">
        <v>144</v>
      </c>
      <c r="BM148" s="225" t="s">
        <v>240</v>
      </c>
    </row>
    <row r="149" s="2" customFormat="1">
      <c r="A149" s="40"/>
      <c r="B149" s="41"/>
      <c r="C149" s="42"/>
      <c r="D149" s="227" t="s">
        <v>146</v>
      </c>
      <c r="E149" s="42"/>
      <c r="F149" s="228" t="s">
        <v>241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146</v>
      </c>
      <c r="AU149" s="19" t="s">
        <v>80</v>
      </c>
    </row>
    <row r="150" s="12" customFormat="1" ht="25.92" customHeight="1">
      <c r="A150" s="12"/>
      <c r="B150" s="198"/>
      <c r="C150" s="199"/>
      <c r="D150" s="200" t="s">
        <v>70</v>
      </c>
      <c r="E150" s="201" t="s">
        <v>242</v>
      </c>
      <c r="F150" s="201" t="s">
        <v>243</v>
      </c>
      <c r="G150" s="199"/>
      <c r="H150" s="199"/>
      <c r="I150" s="202"/>
      <c r="J150" s="203">
        <f>BK150</f>
        <v>0</v>
      </c>
      <c r="K150" s="199"/>
      <c r="L150" s="204"/>
      <c r="M150" s="205"/>
      <c r="N150" s="206"/>
      <c r="O150" s="206"/>
      <c r="P150" s="207">
        <f>P151+P163+P205</f>
        <v>0</v>
      </c>
      <c r="Q150" s="206"/>
      <c r="R150" s="207">
        <f>R151+R163+R205</f>
        <v>2.19749471</v>
      </c>
      <c r="S150" s="206"/>
      <c r="T150" s="208">
        <f>T151+T163+T205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80</v>
      </c>
      <c r="AT150" s="210" t="s">
        <v>70</v>
      </c>
      <c r="AU150" s="210" t="s">
        <v>71</v>
      </c>
      <c r="AY150" s="209" t="s">
        <v>137</v>
      </c>
      <c r="BK150" s="211">
        <f>BK151+BK163+BK205</f>
        <v>0</v>
      </c>
    </row>
    <row r="151" s="12" customFormat="1" ht="22.8" customHeight="1">
      <c r="A151" s="12"/>
      <c r="B151" s="198"/>
      <c r="C151" s="199"/>
      <c r="D151" s="200" t="s">
        <v>70</v>
      </c>
      <c r="E151" s="212" t="s">
        <v>244</v>
      </c>
      <c r="F151" s="212" t="s">
        <v>245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SUM(P152:P162)</f>
        <v>0</v>
      </c>
      <c r="Q151" s="206"/>
      <c r="R151" s="207">
        <f>SUM(R152:R162)</f>
        <v>0.42211300000000002</v>
      </c>
      <c r="S151" s="206"/>
      <c r="T151" s="208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80</v>
      </c>
      <c r="AT151" s="210" t="s">
        <v>70</v>
      </c>
      <c r="AU151" s="210" t="s">
        <v>78</v>
      </c>
      <c r="AY151" s="209" t="s">
        <v>137</v>
      </c>
      <c r="BK151" s="211">
        <f>SUM(BK152:BK162)</f>
        <v>0</v>
      </c>
    </row>
    <row r="152" s="2" customFormat="1" ht="24.15" customHeight="1">
      <c r="A152" s="40"/>
      <c r="B152" s="41"/>
      <c r="C152" s="214" t="s">
        <v>246</v>
      </c>
      <c r="D152" s="214" t="s">
        <v>139</v>
      </c>
      <c r="E152" s="215" t="s">
        <v>247</v>
      </c>
      <c r="F152" s="216" t="s">
        <v>248</v>
      </c>
      <c r="G152" s="217" t="s">
        <v>213</v>
      </c>
      <c r="H152" s="218">
        <v>44.039999999999999</v>
      </c>
      <c r="I152" s="219"/>
      <c r="J152" s="220">
        <f>ROUND(I152*H152,2)</f>
        <v>0</v>
      </c>
      <c r="K152" s="216" t="s">
        <v>143</v>
      </c>
      <c r="L152" s="46"/>
      <c r="M152" s="221" t="s">
        <v>19</v>
      </c>
      <c r="N152" s="222" t="s">
        <v>42</v>
      </c>
      <c r="O152" s="86"/>
      <c r="P152" s="223">
        <f>O152*H152</f>
        <v>0</v>
      </c>
      <c r="Q152" s="223">
        <v>0.00088000000000000003</v>
      </c>
      <c r="R152" s="223">
        <f>Q152*H152</f>
        <v>0.038755200000000004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237</v>
      </c>
      <c r="AT152" s="225" t="s">
        <v>139</v>
      </c>
      <c r="AU152" s="225" t="s">
        <v>80</v>
      </c>
      <c r="AY152" s="19" t="s">
        <v>137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78</v>
      </c>
      <c r="BK152" s="226">
        <f>ROUND(I152*H152,2)</f>
        <v>0</v>
      </c>
      <c r="BL152" s="19" t="s">
        <v>237</v>
      </c>
      <c r="BM152" s="225" t="s">
        <v>249</v>
      </c>
    </row>
    <row r="153" s="2" customFormat="1">
      <c r="A153" s="40"/>
      <c r="B153" s="41"/>
      <c r="C153" s="42"/>
      <c r="D153" s="227" t="s">
        <v>146</v>
      </c>
      <c r="E153" s="42"/>
      <c r="F153" s="228" t="s">
        <v>250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146</v>
      </c>
      <c r="AU153" s="19" t="s">
        <v>80</v>
      </c>
    </row>
    <row r="154" s="13" customFormat="1">
      <c r="A154" s="13"/>
      <c r="B154" s="232"/>
      <c r="C154" s="233"/>
      <c r="D154" s="234" t="s">
        <v>148</v>
      </c>
      <c r="E154" s="235" t="s">
        <v>19</v>
      </c>
      <c r="F154" s="236" t="s">
        <v>251</v>
      </c>
      <c r="G154" s="233"/>
      <c r="H154" s="237">
        <v>44.039999999999999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148</v>
      </c>
      <c r="AU154" s="243" t="s">
        <v>80</v>
      </c>
      <c r="AV154" s="13" t="s">
        <v>80</v>
      </c>
      <c r="AW154" s="13" t="s">
        <v>33</v>
      </c>
      <c r="AX154" s="13" t="s">
        <v>78</v>
      </c>
      <c r="AY154" s="243" t="s">
        <v>137</v>
      </c>
    </row>
    <row r="155" s="2" customFormat="1" ht="44.25" customHeight="1">
      <c r="A155" s="40"/>
      <c r="B155" s="41"/>
      <c r="C155" s="256" t="s">
        <v>252</v>
      </c>
      <c r="D155" s="256" t="s">
        <v>205</v>
      </c>
      <c r="E155" s="257" t="s">
        <v>253</v>
      </c>
      <c r="F155" s="258" t="s">
        <v>254</v>
      </c>
      <c r="G155" s="259" t="s">
        <v>213</v>
      </c>
      <c r="H155" s="260">
        <v>51.329000000000001</v>
      </c>
      <c r="I155" s="261"/>
      <c r="J155" s="262">
        <f>ROUND(I155*H155,2)</f>
        <v>0</v>
      </c>
      <c r="K155" s="258" t="s">
        <v>143</v>
      </c>
      <c r="L155" s="263"/>
      <c r="M155" s="264" t="s">
        <v>19</v>
      </c>
      <c r="N155" s="265" t="s">
        <v>42</v>
      </c>
      <c r="O155" s="86"/>
      <c r="P155" s="223">
        <f>O155*H155</f>
        <v>0</v>
      </c>
      <c r="Q155" s="223">
        <v>0.0044000000000000003</v>
      </c>
      <c r="R155" s="223">
        <f>Q155*H155</f>
        <v>0.22584760000000001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255</v>
      </c>
      <c r="AT155" s="225" t="s">
        <v>205</v>
      </c>
      <c r="AU155" s="225" t="s">
        <v>80</v>
      </c>
      <c r="AY155" s="19" t="s">
        <v>137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78</v>
      </c>
      <c r="BK155" s="226">
        <f>ROUND(I155*H155,2)</f>
        <v>0</v>
      </c>
      <c r="BL155" s="19" t="s">
        <v>237</v>
      </c>
      <c r="BM155" s="225" t="s">
        <v>256</v>
      </c>
    </row>
    <row r="156" s="13" customFormat="1">
      <c r="A156" s="13"/>
      <c r="B156" s="232"/>
      <c r="C156" s="233"/>
      <c r="D156" s="234" t="s">
        <v>148</v>
      </c>
      <c r="E156" s="233"/>
      <c r="F156" s="236" t="s">
        <v>257</v>
      </c>
      <c r="G156" s="233"/>
      <c r="H156" s="237">
        <v>51.329000000000001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148</v>
      </c>
      <c r="AU156" s="243" t="s">
        <v>80</v>
      </c>
      <c r="AV156" s="13" t="s">
        <v>80</v>
      </c>
      <c r="AW156" s="13" t="s">
        <v>4</v>
      </c>
      <c r="AX156" s="13" t="s">
        <v>78</v>
      </c>
      <c r="AY156" s="243" t="s">
        <v>137</v>
      </c>
    </row>
    <row r="157" s="2" customFormat="1" ht="49.05" customHeight="1">
      <c r="A157" s="40"/>
      <c r="B157" s="41"/>
      <c r="C157" s="214" t="s">
        <v>258</v>
      </c>
      <c r="D157" s="214" t="s">
        <v>139</v>
      </c>
      <c r="E157" s="215" t="s">
        <v>259</v>
      </c>
      <c r="F157" s="216" t="s">
        <v>260</v>
      </c>
      <c r="G157" s="217" t="s">
        <v>213</v>
      </c>
      <c r="H157" s="218">
        <v>44.039999999999999</v>
      </c>
      <c r="I157" s="219"/>
      <c r="J157" s="220">
        <f>ROUND(I157*H157,2)</f>
        <v>0</v>
      </c>
      <c r="K157" s="216" t="s">
        <v>261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8.0000000000000007E-05</v>
      </c>
      <c r="R157" s="223">
        <f>Q157*H157</f>
        <v>0.0035232000000000002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237</v>
      </c>
      <c r="AT157" s="225" t="s">
        <v>139</v>
      </c>
      <c r="AU157" s="225" t="s">
        <v>80</v>
      </c>
      <c r="AY157" s="19" t="s">
        <v>137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78</v>
      </c>
      <c r="BK157" s="226">
        <f>ROUND(I157*H157,2)</f>
        <v>0</v>
      </c>
      <c r="BL157" s="19" t="s">
        <v>237</v>
      </c>
      <c r="BM157" s="225" t="s">
        <v>262</v>
      </c>
    </row>
    <row r="158" s="13" customFormat="1">
      <c r="A158" s="13"/>
      <c r="B158" s="232"/>
      <c r="C158" s="233"/>
      <c r="D158" s="234" t="s">
        <v>148</v>
      </c>
      <c r="E158" s="235" t="s">
        <v>19</v>
      </c>
      <c r="F158" s="236" t="s">
        <v>263</v>
      </c>
      <c r="G158" s="233"/>
      <c r="H158" s="237">
        <v>44.039999999999999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148</v>
      </c>
      <c r="AU158" s="243" t="s">
        <v>80</v>
      </c>
      <c r="AV158" s="13" t="s">
        <v>80</v>
      </c>
      <c r="AW158" s="13" t="s">
        <v>33</v>
      </c>
      <c r="AX158" s="13" t="s">
        <v>78</v>
      </c>
      <c r="AY158" s="243" t="s">
        <v>137</v>
      </c>
    </row>
    <row r="159" s="2" customFormat="1" ht="37.8" customHeight="1">
      <c r="A159" s="40"/>
      <c r="B159" s="41"/>
      <c r="C159" s="256" t="s">
        <v>264</v>
      </c>
      <c r="D159" s="256" t="s">
        <v>205</v>
      </c>
      <c r="E159" s="257" t="s">
        <v>265</v>
      </c>
      <c r="F159" s="258" t="s">
        <v>266</v>
      </c>
      <c r="G159" s="259" t="s">
        <v>213</v>
      </c>
      <c r="H159" s="260">
        <v>51.329000000000001</v>
      </c>
      <c r="I159" s="261"/>
      <c r="J159" s="262">
        <f>ROUND(I159*H159,2)</f>
        <v>0</v>
      </c>
      <c r="K159" s="258" t="s">
        <v>143</v>
      </c>
      <c r="L159" s="263"/>
      <c r="M159" s="264" t="s">
        <v>19</v>
      </c>
      <c r="N159" s="265" t="s">
        <v>42</v>
      </c>
      <c r="O159" s="86"/>
      <c r="P159" s="223">
        <f>O159*H159</f>
        <v>0</v>
      </c>
      <c r="Q159" s="223">
        <v>0.0030000000000000001</v>
      </c>
      <c r="R159" s="223">
        <f>Q159*H159</f>
        <v>0.15398700000000001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255</v>
      </c>
      <c r="AT159" s="225" t="s">
        <v>205</v>
      </c>
      <c r="AU159" s="225" t="s">
        <v>80</v>
      </c>
      <c r="AY159" s="19" t="s">
        <v>137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78</v>
      </c>
      <c r="BK159" s="226">
        <f>ROUND(I159*H159,2)</f>
        <v>0</v>
      </c>
      <c r="BL159" s="19" t="s">
        <v>237</v>
      </c>
      <c r="BM159" s="225" t="s">
        <v>267</v>
      </c>
    </row>
    <row r="160" s="13" customFormat="1">
      <c r="A160" s="13"/>
      <c r="B160" s="232"/>
      <c r="C160" s="233"/>
      <c r="D160" s="234" t="s">
        <v>148</v>
      </c>
      <c r="E160" s="233"/>
      <c r="F160" s="236" t="s">
        <v>257</v>
      </c>
      <c r="G160" s="233"/>
      <c r="H160" s="237">
        <v>51.329000000000001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148</v>
      </c>
      <c r="AU160" s="243" t="s">
        <v>80</v>
      </c>
      <c r="AV160" s="13" t="s">
        <v>80</v>
      </c>
      <c r="AW160" s="13" t="s">
        <v>4</v>
      </c>
      <c r="AX160" s="13" t="s">
        <v>78</v>
      </c>
      <c r="AY160" s="243" t="s">
        <v>137</v>
      </c>
    </row>
    <row r="161" s="2" customFormat="1" ht="49.05" customHeight="1">
      <c r="A161" s="40"/>
      <c r="B161" s="41"/>
      <c r="C161" s="214" t="s">
        <v>7</v>
      </c>
      <c r="D161" s="214" t="s">
        <v>139</v>
      </c>
      <c r="E161" s="215" t="s">
        <v>268</v>
      </c>
      <c r="F161" s="216" t="s">
        <v>269</v>
      </c>
      <c r="G161" s="217" t="s">
        <v>192</v>
      </c>
      <c r="H161" s="218">
        <v>0.42199999999999999</v>
      </c>
      <c r="I161" s="219"/>
      <c r="J161" s="220">
        <f>ROUND(I161*H161,2)</f>
        <v>0</v>
      </c>
      <c r="K161" s="216" t="s">
        <v>143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237</v>
      </c>
      <c r="AT161" s="225" t="s">
        <v>139</v>
      </c>
      <c r="AU161" s="225" t="s">
        <v>80</v>
      </c>
      <c r="AY161" s="19" t="s">
        <v>137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78</v>
      </c>
      <c r="BK161" s="226">
        <f>ROUND(I161*H161,2)</f>
        <v>0</v>
      </c>
      <c r="BL161" s="19" t="s">
        <v>237</v>
      </c>
      <c r="BM161" s="225" t="s">
        <v>270</v>
      </c>
    </row>
    <row r="162" s="2" customFormat="1">
      <c r="A162" s="40"/>
      <c r="B162" s="41"/>
      <c r="C162" s="42"/>
      <c r="D162" s="227" t="s">
        <v>146</v>
      </c>
      <c r="E162" s="42"/>
      <c r="F162" s="228" t="s">
        <v>271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146</v>
      </c>
      <c r="AU162" s="19" t="s">
        <v>80</v>
      </c>
    </row>
    <row r="163" s="12" customFormat="1" ht="22.8" customHeight="1">
      <c r="A163" s="12"/>
      <c r="B163" s="198"/>
      <c r="C163" s="199"/>
      <c r="D163" s="200" t="s">
        <v>70</v>
      </c>
      <c r="E163" s="212" t="s">
        <v>272</v>
      </c>
      <c r="F163" s="212" t="s">
        <v>273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SUM(P164:P204)</f>
        <v>0</v>
      </c>
      <c r="Q163" s="206"/>
      <c r="R163" s="207">
        <f>SUM(R164:R204)</f>
        <v>1.65866471</v>
      </c>
      <c r="S163" s="206"/>
      <c r="T163" s="208">
        <f>SUM(T164:T204)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80</v>
      </c>
      <c r="AT163" s="210" t="s">
        <v>70</v>
      </c>
      <c r="AU163" s="210" t="s">
        <v>78</v>
      </c>
      <c r="AY163" s="209" t="s">
        <v>137</v>
      </c>
      <c r="BK163" s="211">
        <f>SUM(BK164:BK204)</f>
        <v>0</v>
      </c>
    </row>
    <row r="164" s="2" customFormat="1" ht="24.15" customHeight="1">
      <c r="A164" s="40"/>
      <c r="B164" s="41"/>
      <c r="C164" s="214" t="s">
        <v>274</v>
      </c>
      <c r="D164" s="214" t="s">
        <v>139</v>
      </c>
      <c r="E164" s="215" t="s">
        <v>275</v>
      </c>
      <c r="F164" s="216" t="s">
        <v>276</v>
      </c>
      <c r="G164" s="217" t="s">
        <v>142</v>
      </c>
      <c r="H164" s="218">
        <v>2.8250000000000002</v>
      </c>
      <c r="I164" s="219"/>
      <c r="J164" s="220">
        <f>ROUND(I164*H164,2)</f>
        <v>0</v>
      </c>
      <c r="K164" s="216" t="s">
        <v>143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237</v>
      </c>
      <c r="AT164" s="225" t="s">
        <v>139</v>
      </c>
      <c r="AU164" s="225" t="s">
        <v>80</v>
      </c>
      <c r="AY164" s="19" t="s">
        <v>137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78</v>
      </c>
      <c r="BK164" s="226">
        <f>ROUND(I164*H164,2)</f>
        <v>0</v>
      </c>
      <c r="BL164" s="19" t="s">
        <v>237</v>
      </c>
      <c r="BM164" s="225" t="s">
        <v>277</v>
      </c>
    </row>
    <row r="165" s="2" customFormat="1">
      <c r="A165" s="40"/>
      <c r="B165" s="41"/>
      <c r="C165" s="42"/>
      <c r="D165" s="227" t="s">
        <v>146</v>
      </c>
      <c r="E165" s="42"/>
      <c r="F165" s="228" t="s">
        <v>278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146</v>
      </c>
      <c r="AU165" s="19" t="s">
        <v>80</v>
      </c>
    </row>
    <row r="166" s="13" customFormat="1">
      <c r="A166" s="13"/>
      <c r="B166" s="232"/>
      <c r="C166" s="233"/>
      <c r="D166" s="234" t="s">
        <v>148</v>
      </c>
      <c r="E166" s="235" t="s">
        <v>19</v>
      </c>
      <c r="F166" s="236" t="s">
        <v>279</v>
      </c>
      <c r="G166" s="233"/>
      <c r="H166" s="237">
        <v>2.8250000000000002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148</v>
      </c>
      <c r="AU166" s="243" t="s">
        <v>80</v>
      </c>
      <c r="AV166" s="13" t="s">
        <v>80</v>
      </c>
      <c r="AW166" s="13" t="s">
        <v>33</v>
      </c>
      <c r="AX166" s="13" t="s">
        <v>78</v>
      </c>
      <c r="AY166" s="243" t="s">
        <v>137</v>
      </c>
    </row>
    <row r="167" s="2" customFormat="1" ht="37.8" customHeight="1">
      <c r="A167" s="40"/>
      <c r="B167" s="41"/>
      <c r="C167" s="214" t="s">
        <v>280</v>
      </c>
      <c r="D167" s="214" t="s">
        <v>139</v>
      </c>
      <c r="E167" s="215" t="s">
        <v>281</v>
      </c>
      <c r="F167" s="216" t="s">
        <v>282</v>
      </c>
      <c r="G167" s="217" t="s">
        <v>142</v>
      </c>
      <c r="H167" s="218">
        <v>2.8250000000000002</v>
      </c>
      <c r="I167" s="219"/>
      <c r="J167" s="220">
        <f>ROUND(I167*H167,2)</f>
        <v>0</v>
      </c>
      <c r="K167" s="216" t="s">
        <v>143</v>
      </c>
      <c r="L167" s="46"/>
      <c r="M167" s="221" t="s">
        <v>19</v>
      </c>
      <c r="N167" s="222" t="s">
        <v>42</v>
      </c>
      <c r="O167" s="86"/>
      <c r="P167" s="223">
        <f>O167*H167</f>
        <v>0</v>
      </c>
      <c r="Q167" s="223">
        <v>0.00189</v>
      </c>
      <c r="R167" s="223">
        <f>Q167*H167</f>
        <v>0.0053392500000000002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237</v>
      </c>
      <c r="AT167" s="225" t="s">
        <v>139</v>
      </c>
      <c r="AU167" s="225" t="s">
        <v>80</v>
      </c>
      <c r="AY167" s="19" t="s">
        <v>137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78</v>
      </c>
      <c r="BK167" s="226">
        <f>ROUND(I167*H167,2)</f>
        <v>0</v>
      </c>
      <c r="BL167" s="19" t="s">
        <v>237</v>
      </c>
      <c r="BM167" s="225" t="s">
        <v>283</v>
      </c>
    </row>
    <row r="168" s="2" customFormat="1">
      <c r="A168" s="40"/>
      <c r="B168" s="41"/>
      <c r="C168" s="42"/>
      <c r="D168" s="227" t="s">
        <v>146</v>
      </c>
      <c r="E168" s="42"/>
      <c r="F168" s="228" t="s">
        <v>284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146</v>
      </c>
      <c r="AU168" s="19" t="s">
        <v>80</v>
      </c>
    </row>
    <row r="169" s="2" customFormat="1" ht="24.15" customHeight="1">
      <c r="A169" s="40"/>
      <c r="B169" s="41"/>
      <c r="C169" s="214" t="s">
        <v>285</v>
      </c>
      <c r="D169" s="214" t="s">
        <v>139</v>
      </c>
      <c r="E169" s="215" t="s">
        <v>286</v>
      </c>
      <c r="F169" s="216" t="s">
        <v>287</v>
      </c>
      <c r="G169" s="217" t="s">
        <v>142</v>
      </c>
      <c r="H169" s="218">
        <v>2.8250000000000002</v>
      </c>
      <c r="I169" s="219"/>
      <c r="J169" s="220">
        <f>ROUND(I169*H169,2)</f>
        <v>0</v>
      </c>
      <c r="K169" s="216" t="s">
        <v>261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0.00189</v>
      </c>
      <c r="R169" s="223">
        <f>Q169*H169</f>
        <v>0.0053392500000000002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237</v>
      </c>
      <c r="AT169" s="225" t="s">
        <v>139</v>
      </c>
      <c r="AU169" s="225" t="s">
        <v>80</v>
      </c>
      <c r="AY169" s="19" t="s">
        <v>137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78</v>
      </c>
      <c r="BK169" s="226">
        <f>ROUND(I169*H169,2)</f>
        <v>0</v>
      </c>
      <c r="BL169" s="19" t="s">
        <v>237</v>
      </c>
      <c r="BM169" s="225" t="s">
        <v>288</v>
      </c>
    </row>
    <row r="170" s="2" customFormat="1" ht="33" customHeight="1">
      <c r="A170" s="40"/>
      <c r="B170" s="41"/>
      <c r="C170" s="214" t="s">
        <v>289</v>
      </c>
      <c r="D170" s="214" t="s">
        <v>139</v>
      </c>
      <c r="E170" s="215" t="s">
        <v>290</v>
      </c>
      <c r="F170" s="216" t="s">
        <v>291</v>
      </c>
      <c r="G170" s="217" t="s">
        <v>292</v>
      </c>
      <c r="H170" s="218">
        <v>4</v>
      </c>
      <c r="I170" s="219"/>
      <c r="J170" s="220">
        <f>ROUND(I170*H170,2)</f>
        <v>0</v>
      </c>
      <c r="K170" s="216" t="s">
        <v>143</v>
      </c>
      <c r="L170" s="46"/>
      <c r="M170" s="221" t="s">
        <v>19</v>
      </c>
      <c r="N170" s="222" t="s">
        <v>42</v>
      </c>
      <c r="O170" s="86"/>
      <c r="P170" s="223">
        <f>O170*H170</f>
        <v>0</v>
      </c>
      <c r="Q170" s="223">
        <v>0.0026700000000000001</v>
      </c>
      <c r="R170" s="223">
        <f>Q170*H170</f>
        <v>0.01068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237</v>
      </c>
      <c r="AT170" s="225" t="s">
        <v>139</v>
      </c>
      <c r="AU170" s="225" t="s">
        <v>80</v>
      </c>
      <c r="AY170" s="19" t="s">
        <v>137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78</v>
      </c>
      <c r="BK170" s="226">
        <f>ROUND(I170*H170,2)</f>
        <v>0</v>
      </c>
      <c r="BL170" s="19" t="s">
        <v>237</v>
      </c>
      <c r="BM170" s="225" t="s">
        <v>293</v>
      </c>
    </row>
    <row r="171" s="2" customFormat="1">
      <c r="A171" s="40"/>
      <c r="B171" s="41"/>
      <c r="C171" s="42"/>
      <c r="D171" s="227" t="s">
        <v>146</v>
      </c>
      <c r="E171" s="42"/>
      <c r="F171" s="228" t="s">
        <v>294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146</v>
      </c>
      <c r="AU171" s="19" t="s">
        <v>80</v>
      </c>
    </row>
    <row r="172" s="13" customFormat="1">
      <c r="A172" s="13"/>
      <c r="B172" s="232"/>
      <c r="C172" s="233"/>
      <c r="D172" s="234" t="s">
        <v>148</v>
      </c>
      <c r="E172" s="235" t="s">
        <v>19</v>
      </c>
      <c r="F172" s="236" t="s">
        <v>295</v>
      </c>
      <c r="G172" s="233"/>
      <c r="H172" s="237">
        <v>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148</v>
      </c>
      <c r="AU172" s="243" t="s">
        <v>80</v>
      </c>
      <c r="AV172" s="13" t="s">
        <v>80</v>
      </c>
      <c r="AW172" s="13" t="s">
        <v>33</v>
      </c>
      <c r="AX172" s="13" t="s">
        <v>78</v>
      </c>
      <c r="AY172" s="243" t="s">
        <v>137</v>
      </c>
    </row>
    <row r="173" s="2" customFormat="1" ht="16.5" customHeight="1">
      <c r="A173" s="40"/>
      <c r="B173" s="41"/>
      <c r="C173" s="256" t="s">
        <v>296</v>
      </c>
      <c r="D173" s="256" t="s">
        <v>205</v>
      </c>
      <c r="E173" s="257" t="s">
        <v>297</v>
      </c>
      <c r="F173" s="258" t="s">
        <v>298</v>
      </c>
      <c r="G173" s="259" t="s">
        <v>292</v>
      </c>
      <c r="H173" s="260">
        <v>4</v>
      </c>
      <c r="I173" s="261"/>
      <c r="J173" s="262">
        <f>ROUND(I173*H173,2)</f>
        <v>0</v>
      </c>
      <c r="K173" s="258" t="s">
        <v>261</v>
      </c>
      <c r="L173" s="263"/>
      <c r="M173" s="264" t="s">
        <v>19</v>
      </c>
      <c r="N173" s="265" t="s">
        <v>42</v>
      </c>
      <c r="O173" s="86"/>
      <c r="P173" s="223">
        <f>O173*H173</f>
        <v>0</v>
      </c>
      <c r="Q173" s="223">
        <v>0.0089999999999999993</v>
      </c>
      <c r="R173" s="223">
        <f>Q173*H173</f>
        <v>0.035999999999999997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255</v>
      </c>
      <c r="AT173" s="225" t="s">
        <v>205</v>
      </c>
      <c r="AU173" s="225" t="s">
        <v>80</v>
      </c>
      <c r="AY173" s="19" t="s">
        <v>137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78</v>
      </c>
      <c r="BK173" s="226">
        <f>ROUND(I173*H173,2)</f>
        <v>0</v>
      </c>
      <c r="BL173" s="19" t="s">
        <v>237</v>
      </c>
      <c r="BM173" s="225" t="s">
        <v>299</v>
      </c>
    </row>
    <row r="174" s="2" customFormat="1">
      <c r="A174" s="40"/>
      <c r="B174" s="41"/>
      <c r="C174" s="42"/>
      <c r="D174" s="234" t="s">
        <v>171</v>
      </c>
      <c r="E174" s="42"/>
      <c r="F174" s="255" t="s">
        <v>300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171</v>
      </c>
      <c r="AU174" s="19" t="s">
        <v>80</v>
      </c>
    </row>
    <row r="175" s="2" customFormat="1" ht="37.8" customHeight="1">
      <c r="A175" s="40"/>
      <c r="B175" s="41"/>
      <c r="C175" s="214" t="s">
        <v>301</v>
      </c>
      <c r="D175" s="214" t="s">
        <v>139</v>
      </c>
      <c r="E175" s="215" t="s">
        <v>302</v>
      </c>
      <c r="F175" s="216" t="s">
        <v>303</v>
      </c>
      <c r="G175" s="217" t="s">
        <v>304</v>
      </c>
      <c r="H175" s="218">
        <v>61.399999999999999</v>
      </c>
      <c r="I175" s="219"/>
      <c r="J175" s="220">
        <f>ROUND(I175*H175,2)</f>
        <v>0</v>
      </c>
      <c r="K175" s="216" t="s">
        <v>143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237</v>
      </c>
      <c r="AT175" s="225" t="s">
        <v>139</v>
      </c>
      <c r="AU175" s="225" t="s">
        <v>80</v>
      </c>
      <c r="AY175" s="19" t="s">
        <v>137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78</v>
      </c>
      <c r="BK175" s="226">
        <f>ROUND(I175*H175,2)</f>
        <v>0</v>
      </c>
      <c r="BL175" s="19" t="s">
        <v>237</v>
      </c>
      <c r="BM175" s="225" t="s">
        <v>305</v>
      </c>
    </row>
    <row r="176" s="2" customFormat="1">
      <c r="A176" s="40"/>
      <c r="B176" s="41"/>
      <c r="C176" s="42"/>
      <c r="D176" s="227" t="s">
        <v>146</v>
      </c>
      <c r="E176" s="42"/>
      <c r="F176" s="228" t="s">
        <v>306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146</v>
      </c>
      <c r="AU176" s="19" t="s">
        <v>80</v>
      </c>
    </row>
    <row r="177" s="13" customFormat="1">
      <c r="A177" s="13"/>
      <c r="B177" s="232"/>
      <c r="C177" s="233"/>
      <c r="D177" s="234" t="s">
        <v>148</v>
      </c>
      <c r="E177" s="235" t="s">
        <v>19</v>
      </c>
      <c r="F177" s="236" t="s">
        <v>307</v>
      </c>
      <c r="G177" s="233"/>
      <c r="H177" s="237">
        <v>9.5999999999999996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148</v>
      </c>
      <c r="AU177" s="243" t="s">
        <v>80</v>
      </c>
      <c r="AV177" s="13" t="s">
        <v>80</v>
      </c>
      <c r="AW177" s="13" t="s">
        <v>33</v>
      </c>
      <c r="AX177" s="13" t="s">
        <v>71</v>
      </c>
      <c r="AY177" s="243" t="s">
        <v>137</v>
      </c>
    </row>
    <row r="178" s="13" customFormat="1">
      <c r="A178" s="13"/>
      <c r="B178" s="232"/>
      <c r="C178" s="233"/>
      <c r="D178" s="234" t="s">
        <v>148</v>
      </c>
      <c r="E178" s="235" t="s">
        <v>19</v>
      </c>
      <c r="F178" s="236" t="s">
        <v>308</v>
      </c>
      <c r="G178" s="233"/>
      <c r="H178" s="237">
        <v>51.799999999999997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148</v>
      </c>
      <c r="AU178" s="243" t="s">
        <v>80</v>
      </c>
      <c r="AV178" s="13" t="s">
        <v>80</v>
      </c>
      <c r="AW178" s="13" t="s">
        <v>33</v>
      </c>
      <c r="AX178" s="13" t="s">
        <v>71</v>
      </c>
      <c r="AY178" s="243" t="s">
        <v>137</v>
      </c>
    </row>
    <row r="179" s="14" customFormat="1">
      <c r="A179" s="14"/>
      <c r="B179" s="244"/>
      <c r="C179" s="245"/>
      <c r="D179" s="234" t="s">
        <v>148</v>
      </c>
      <c r="E179" s="246" t="s">
        <v>19</v>
      </c>
      <c r="F179" s="247" t="s">
        <v>152</v>
      </c>
      <c r="G179" s="245"/>
      <c r="H179" s="248">
        <v>61.399999999999999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148</v>
      </c>
      <c r="AU179" s="254" t="s">
        <v>80</v>
      </c>
      <c r="AV179" s="14" t="s">
        <v>144</v>
      </c>
      <c r="AW179" s="14" t="s">
        <v>33</v>
      </c>
      <c r="AX179" s="14" t="s">
        <v>78</v>
      </c>
      <c r="AY179" s="254" t="s">
        <v>137</v>
      </c>
    </row>
    <row r="180" s="2" customFormat="1" ht="21.75" customHeight="1">
      <c r="A180" s="40"/>
      <c r="B180" s="41"/>
      <c r="C180" s="256" t="s">
        <v>309</v>
      </c>
      <c r="D180" s="256" t="s">
        <v>205</v>
      </c>
      <c r="E180" s="257" t="s">
        <v>310</v>
      </c>
      <c r="F180" s="258" t="s">
        <v>311</v>
      </c>
      <c r="G180" s="259" t="s">
        <v>142</v>
      </c>
      <c r="H180" s="260">
        <v>1.0860000000000001</v>
      </c>
      <c r="I180" s="261"/>
      <c r="J180" s="262">
        <f>ROUND(I180*H180,2)</f>
        <v>0</v>
      </c>
      <c r="K180" s="258" t="s">
        <v>143</v>
      </c>
      <c r="L180" s="263"/>
      <c r="M180" s="264" t="s">
        <v>19</v>
      </c>
      <c r="N180" s="265" t="s">
        <v>42</v>
      </c>
      <c r="O180" s="86"/>
      <c r="P180" s="223">
        <f>O180*H180</f>
        <v>0</v>
      </c>
      <c r="Q180" s="223">
        <v>0.55000000000000004</v>
      </c>
      <c r="R180" s="223">
        <f>Q180*H180</f>
        <v>0.59730000000000005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255</v>
      </c>
      <c r="AT180" s="225" t="s">
        <v>205</v>
      </c>
      <c r="AU180" s="225" t="s">
        <v>80</v>
      </c>
      <c r="AY180" s="19" t="s">
        <v>137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78</v>
      </c>
      <c r="BK180" s="226">
        <f>ROUND(I180*H180,2)</f>
        <v>0</v>
      </c>
      <c r="BL180" s="19" t="s">
        <v>237</v>
      </c>
      <c r="BM180" s="225" t="s">
        <v>312</v>
      </c>
    </row>
    <row r="181" s="13" customFormat="1">
      <c r="A181" s="13"/>
      <c r="B181" s="232"/>
      <c r="C181" s="233"/>
      <c r="D181" s="234" t="s">
        <v>148</v>
      </c>
      <c r="E181" s="235" t="s">
        <v>19</v>
      </c>
      <c r="F181" s="236" t="s">
        <v>313</v>
      </c>
      <c r="G181" s="233"/>
      <c r="H181" s="237">
        <v>0.154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148</v>
      </c>
      <c r="AU181" s="243" t="s">
        <v>80</v>
      </c>
      <c r="AV181" s="13" t="s">
        <v>80</v>
      </c>
      <c r="AW181" s="13" t="s">
        <v>33</v>
      </c>
      <c r="AX181" s="13" t="s">
        <v>71</v>
      </c>
      <c r="AY181" s="243" t="s">
        <v>137</v>
      </c>
    </row>
    <row r="182" s="13" customFormat="1">
      <c r="A182" s="13"/>
      <c r="B182" s="232"/>
      <c r="C182" s="233"/>
      <c r="D182" s="234" t="s">
        <v>148</v>
      </c>
      <c r="E182" s="235" t="s">
        <v>19</v>
      </c>
      <c r="F182" s="236" t="s">
        <v>314</v>
      </c>
      <c r="G182" s="233"/>
      <c r="H182" s="237">
        <v>0.93200000000000005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148</v>
      </c>
      <c r="AU182" s="243" t="s">
        <v>80</v>
      </c>
      <c r="AV182" s="13" t="s">
        <v>80</v>
      </c>
      <c r="AW182" s="13" t="s">
        <v>33</v>
      </c>
      <c r="AX182" s="13" t="s">
        <v>71</v>
      </c>
      <c r="AY182" s="243" t="s">
        <v>137</v>
      </c>
    </row>
    <row r="183" s="14" customFormat="1">
      <c r="A183" s="14"/>
      <c r="B183" s="244"/>
      <c r="C183" s="245"/>
      <c r="D183" s="234" t="s">
        <v>148</v>
      </c>
      <c r="E183" s="246" t="s">
        <v>19</v>
      </c>
      <c r="F183" s="247" t="s">
        <v>152</v>
      </c>
      <c r="G183" s="245"/>
      <c r="H183" s="248">
        <v>1.0860000000000001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148</v>
      </c>
      <c r="AU183" s="254" t="s">
        <v>80</v>
      </c>
      <c r="AV183" s="14" t="s">
        <v>144</v>
      </c>
      <c r="AW183" s="14" t="s">
        <v>33</v>
      </c>
      <c r="AX183" s="14" t="s">
        <v>78</v>
      </c>
      <c r="AY183" s="254" t="s">
        <v>137</v>
      </c>
    </row>
    <row r="184" s="2" customFormat="1" ht="37.8" customHeight="1">
      <c r="A184" s="40"/>
      <c r="B184" s="41"/>
      <c r="C184" s="214" t="s">
        <v>315</v>
      </c>
      <c r="D184" s="214" t="s">
        <v>139</v>
      </c>
      <c r="E184" s="215" t="s">
        <v>316</v>
      </c>
      <c r="F184" s="216" t="s">
        <v>317</v>
      </c>
      <c r="G184" s="217" t="s">
        <v>304</v>
      </c>
      <c r="H184" s="218">
        <v>23.399999999999999</v>
      </c>
      <c r="I184" s="219"/>
      <c r="J184" s="220">
        <f>ROUND(I184*H184,2)</f>
        <v>0</v>
      </c>
      <c r="K184" s="216" t="s">
        <v>143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237</v>
      </c>
      <c r="AT184" s="225" t="s">
        <v>139</v>
      </c>
      <c r="AU184" s="225" t="s">
        <v>80</v>
      </c>
      <c r="AY184" s="19" t="s">
        <v>137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78</v>
      </c>
      <c r="BK184" s="226">
        <f>ROUND(I184*H184,2)</f>
        <v>0</v>
      </c>
      <c r="BL184" s="19" t="s">
        <v>237</v>
      </c>
      <c r="BM184" s="225" t="s">
        <v>318</v>
      </c>
    </row>
    <row r="185" s="2" customFormat="1">
      <c r="A185" s="40"/>
      <c r="B185" s="41"/>
      <c r="C185" s="42"/>
      <c r="D185" s="227" t="s">
        <v>146</v>
      </c>
      <c r="E185" s="42"/>
      <c r="F185" s="228" t="s">
        <v>319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146</v>
      </c>
      <c r="AU185" s="19" t="s">
        <v>80</v>
      </c>
    </row>
    <row r="186" s="13" customFormat="1">
      <c r="A186" s="13"/>
      <c r="B186" s="232"/>
      <c r="C186" s="233"/>
      <c r="D186" s="234" t="s">
        <v>148</v>
      </c>
      <c r="E186" s="235" t="s">
        <v>19</v>
      </c>
      <c r="F186" s="236" t="s">
        <v>320</v>
      </c>
      <c r="G186" s="233"/>
      <c r="H186" s="237">
        <v>11.4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148</v>
      </c>
      <c r="AU186" s="243" t="s">
        <v>80</v>
      </c>
      <c r="AV186" s="13" t="s">
        <v>80</v>
      </c>
      <c r="AW186" s="13" t="s">
        <v>33</v>
      </c>
      <c r="AX186" s="13" t="s">
        <v>71</v>
      </c>
      <c r="AY186" s="243" t="s">
        <v>137</v>
      </c>
    </row>
    <row r="187" s="13" customFormat="1">
      <c r="A187" s="13"/>
      <c r="B187" s="232"/>
      <c r="C187" s="233"/>
      <c r="D187" s="234" t="s">
        <v>148</v>
      </c>
      <c r="E187" s="235" t="s">
        <v>19</v>
      </c>
      <c r="F187" s="236" t="s">
        <v>321</v>
      </c>
      <c r="G187" s="233"/>
      <c r="H187" s="237">
        <v>12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148</v>
      </c>
      <c r="AU187" s="243" t="s">
        <v>80</v>
      </c>
      <c r="AV187" s="13" t="s">
        <v>80</v>
      </c>
      <c r="AW187" s="13" t="s">
        <v>33</v>
      </c>
      <c r="AX187" s="13" t="s">
        <v>71</v>
      </c>
      <c r="AY187" s="243" t="s">
        <v>137</v>
      </c>
    </row>
    <row r="188" s="14" customFormat="1">
      <c r="A188" s="14"/>
      <c r="B188" s="244"/>
      <c r="C188" s="245"/>
      <c r="D188" s="234" t="s">
        <v>148</v>
      </c>
      <c r="E188" s="246" t="s">
        <v>19</v>
      </c>
      <c r="F188" s="247" t="s">
        <v>152</v>
      </c>
      <c r="G188" s="245"/>
      <c r="H188" s="248">
        <v>23.399999999999999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148</v>
      </c>
      <c r="AU188" s="254" t="s">
        <v>80</v>
      </c>
      <c r="AV188" s="14" t="s">
        <v>144</v>
      </c>
      <c r="AW188" s="14" t="s">
        <v>33</v>
      </c>
      <c r="AX188" s="14" t="s">
        <v>78</v>
      </c>
      <c r="AY188" s="254" t="s">
        <v>137</v>
      </c>
    </row>
    <row r="189" s="2" customFormat="1" ht="21.75" customHeight="1">
      <c r="A189" s="40"/>
      <c r="B189" s="41"/>
      <c r="C189" s="256" t="s">
        <v>322</v>
      </c>
      <c r="D189" s="256" t="s">
        <v>205</v>
      </c>
      <c r="E189" s="257" t="s">
        <v>323</v>
      </c>
      <c r="F189" s="258" t="s">
        <v>324</v>
      </c>
      <c r="G189" s="259" t="s">
        <v>142</v>
      </c>
      <c r="H189" s="260">
        <v>0.63800000000000001</v>
      </c>
      <c r="I189" s="261"/>
      <c r="J189" s="262">
        <f>ROUND(I189*H189,2)</f>
        <v>0</v>
      </c>
      <c r="K189" s="258" t="s">
        <v>143</v>
      </c>
      <c r="L189" s="263"/>
      <c r="M189" s="264" t="s">
        <v>19</v>
      </c>
      <c r="N189" s="265" t="s">
        <v>42</v>
      </c>
      <c r="O189" s="86"/>
      <c r="P189" s="223">
        <f>O189*H189</f>
        <v>0</v>
      </c>
      <c r="Q189" s="223">
        <v>0.55000000000000004</v>
      </c>
      <c r="R189" s="223">
        <f>Q189*H189</f>
        <v>0.35090000000000005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255</v>
      </c>
      <c r="AT189" s="225" t="s">
        <v>205</v>
      </c>
      <c r="AU189" s="225" t="s">
        <v>80</v>
      </c>
      <c r="AY189" s="19" t="s">
        <v>137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78</v>
      </c>
      <c r="BK189" s="226">
        <f>ROUND(I189*H189,2)</f>
        <v>0</v>
      </c>
      <c r="BL189" s="19" t="s">
        <v>237</v>
      </c>
      <c r="BM189" s="225" t="s">
        <v>325</v>
      </c>
    </row>
    <row r="190" s="13" customFormat="1">
      <c r="A190" s="13"/>
      <c r="B190" s="232"/>
      <c r="C190" s="233"/>
      <c r="D190" s="234" t="s">
        <v>148</v>
      </c>
      <c r="E190" s="235" t="s">
        <v>19</v>
      </c>
      <c r="F190" s="236" t="s">
        <v>326</v>
      </c>
      <c r="G190" s="233"/>
      <c r="H190" s="237">
        <v>0.29199999999999998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148</v>
      </c>
      <c r="AU190" s="243" t="s">
        <v>80</v>
      </c>
      <c r="AV190" s="13" t="s">
        <v>80</v>
      </c>
      <c r="AW190" s="13" t="s">
        <v>33</v>
      </c>
      <c r="AX190" s="13" t="s">
        <v>71</v>
      </c>
      <c r="AY190" s="243" t="s">
        <v>137</v>
      </c>
    </row>
    <row r="191" s="13" customFormat="1">
      <c r="A191" s="13"/>
      <c r="B191" s="232"/>
      <c r="C191" s="233"/>
      <c r="D191" s="234" t="s">
        <v>148</v>
      </c>
      <c r="E191" s="235" t="s">
        <v>19</v>
      </c>
      <c r="F191" s="236" t="s">
        <v>327</v>
      </c>
      <c r="G191" s="233"/>
      <c r="H191" s="237">
        <v>0.34599999999999997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148</v>
      </c>
      <c r="AU191" s="243" t="s">
        <v>80</v>
      </c>
      <c r="AV191" s="13" t="s">
        <v>80</v>
      </c>
      <c r="AW191" s="13" t="s">
        <v>33</v>
      </c>
      <c r="AX191" s="13" t="s">
        <v>71</v>
      </c>
      <c r="AY191" s="243" t="s">
        <v>137</v>
      </c>
    </row>
    <row r="192" s="14" customFormat="1">
      <c r="A192" s="14"/>
      <c r="B192" s="244"/>
      <c r="C192" s="245"/>
      <c r="D192" s="234" t="s">
        <v>148</v>
      </c>
      <c r="E192" s="246" t="s">
        <v>19</v>
      </c>
      <c r="F192" s="247" t="s">
        <v>152</v>
      </c>
      <c r="G192" s="245"/>
      <c r="H192" s="248">
        <v>0.63800000000000001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148</v>
      </c>
      <c r="AU192" s="254" t="s">
        <v>80</v>
      </c>
      <c r="AV192" s="14" t="s">
        <v>144</v>
      </c>
      <c r="AW192" s="14" t="s">
        <v>33</v>
      </c>
      <c r="AX192" s="14" t="s">
        <v>78</v>
      </c>
      <c r="AY192" s="254" t="s">
        <v>137</v>
      </c>
    </row>
    <row r="193" s="2" customFormat="1" ht="24.15" customHeight="1">
      <c r="A193" s="40"/>
      <c r="B193" s="41"/>
      <c r="C193" s="214" t="s">
        <v>328</v>
      </c>
      <c r="D193" s="214" t="s">
        <v>139</v>
      </c>
      <c r="E193" s="215" t="s">
        <v>329</v>
      </c>
      <c r="F193" s="216" t="s">
        <v>330</v>
      </c>
      <c r="G193" s="217" t="s">
        <v>142</v>
      </c>
      <c r="H193" s="218">
        <v>1.724</v>
      </c>
      <c r="I193" s="219"/>
      <c r="J193" s="220">
        <f>ROUND(I193*H193,2)</f>
        <v>0</v>
      </c>
      <c r="K193" s="216" t="s">
        <v>143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0.012659999999999999</v>
      </c>
      <c r="R193" s="223">
        <f>Q193*H193</f>
        <v>0.021825839999999999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237</v>
      </c>
      <c r="AT193" s="225" t="s">
        <v>139</v>
      </c>
      <c r="AU193" s="225" t="s">
        <v>80</v>
      </c>
      <c r="AY193" s="19" t="s">
        <v>137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78</v>
      </c>
      <c r="BK193" s="226">
        <f>ROUND(I193*H193,2)</f>
        <v>0</v>
      </c>
      <c r="BL193" s="19" t="s">
        <v>237</v>
      </c>
      <c r="BM193" s="225" t="s">
        <v>331</v>
      </c>
    </row>
    <row r="194" s="2" customFormat="1">
      <c r="A194" s="40"/>
      <c r="B194" s="41"/>
      <c r="C194" s="42"/>
      <c r="D194" s="227" t="s">
        <v>146</v>
      </c>
      <c r="E194" s="42"/>
      <c r="F194" s="228" t="s">
        <v>332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146</v>
      </c>
      <c r="AU194" s="19" t="s">
        <v>80</v>
      </c>
    </row>
    <row r="195" s="13" customFormat="1">
      <c r="A195" s="13"/>
      <c r="B195" s="232"/>
      <c r="C195" s="233"/>
      <c r="D195" s="234" t="s">
        <v>148</v>
      </c>
      <c r="E195" s="235" t="s">
        <v>19</v>
      </c>
      <c r="F195" s="236" t="s">
        <v>333</v>
      </c>
      <c r="G195" s="233"/>
      <c r="H195" s="237">
        <v>1.724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148</v>
      </c>
      <c r="AU195" s="243" t="s">
        <v>80</v>
      </c>
      <c r="AV195" s="13" t="s">
        <v>80</v>
      </c>
      <c r="AW195" s="13" t="s">
        <v>33</v>
      </c>
      <c r="AX195" s="13" t="s">
        <v>78</v>
      </c>
      <c r="AY195" s="243" t="s">
        <v>137</v>
      </c>
    </row>
    <row r="196" s="2" customFormat="1" ht="37.8" customHeight="1">
      <c r="A196" s="40"/>
      <c r="B196" s="41"/>
      <c r="C196" s="214" t="s">
        <v>255</v>
      </c>
      <c r="D196" s="214" t="s">
        <v>139</v>
      </c>
      <c r="E196" s="215" t="s">
        <v>334</v>
      </c>
      <c r="F196" s="216" t="s">
        <v>335</v>
      </c>
      <c r="G196" s="217" t="s">
        <v>213</v>
      </c>
      <c r="H196" s="218">
        <v>44.039999999999999</v>
      </c>
      <c r="I196" s="219"/>
      <c r="J196" s="220">
        <f>ROUND(I196*H196,2)</f>
        <v>0</v>
      </c>
      <c r="K196" s="216" t="s">
        <v>143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237</v>
      </c>
      <c r="AT196" s="225" t="s">
        <v>139</v>
      </c>
      <c r="AU196" s="225" t="s">
        <v>80</v>
      </c>
      <c r="AY196" s="19" t="s">
        <v>137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78</v>
      </c>
      <c r="BK196" s="226">
        <f>ROUND(I196*H196,2)</f>
        <v>0</v>
      </c>
      <c r="BL196" s="19" t="s">
        <v>237</v>
      </c>
      <c r="BM196" s="225" t="s">
        <v>336</v>
      </c>
    </row>
    <row r="197" s="2" customFormat="1">
      <c r="A197" s="40"/>
      <c r="B197" s="41"/>
      <c r="C197" s="42"/>
      <c r="D197" s="227" t="s">
        <v>146</v>
      </c>
      <c r="E197" s="42"/>
      <c r="F197" s="228" t="s">
        <v>337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146</v>
      </c>
      <c r="AU197" s="19" t="s">
        <v>80</v>
      </c>
    </row>
    <row r="198" s="13" customFormat="1">
      <c r="A198" s="13"/>
      <c r="B198" s="232"/>
      <c r="C198" s="233"/>
      <c r="D198" s="234" t="s">
        <v>148</v>
      </c>
      <c r="E198" s="235" t="s">
        <v>19</v>
      </c>
      <c r="F198" s="236" t="s">
        <v>338</v>
      </c>
      <c r="G198" s="233"/>
      <c r="H198" s="237">
        <v>44.039999999999999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148</v>
      </c>
      <c r="AU198" s="243" t="s">
        <v>80</v>
      </c>
      <c r="AV198" s="13" t="s">
        <v>80</v>
      </c>
      <c r="AW198" s="13" t="s">
        <v>33</v>
      </c>
      <c r="AX198" s="13" t="s">
        <v>78</v>
      </c>
      <c r="AY198" s="243" t="s">
        <v>137</v>
      </c>
    </row>
    <row r="199" s="2" customFormat="1" ht="24.15" customHeight="1">
      <c r="A199" s="40"/>
      <c r="B199" s="41"/>
      <c r="C199" s="256" t="s">
        <v>339</v>
      </c>
      <c r="D199" s="256" t="s">
        <v>205</v>
      </c>
      <c r="E199" s="257" t="s">
        <v>340</v>
      </c>
      <c r="F199" s="258" t="s">
        <v>341</v>
      </c>
      <c r="G199" s="259" t="s">
        <v>142</v>
      </c>
      <c r="H199" s="260">
        <v>1.101</v>
      </c>
      <c r="I199" s="261"/>
      <c r="J199" s="262">
        <f>ROUND(I199*H199,2)</f>
        <v>0</v>
      </c>
      <c r="K199" s="258" t="s">
        <v>143</v>
      </c>
      <c r="L199" s="263"/>
      <c r="M199" s="264" t="s">
        <v>19</v>
      </c>
      <c r="N199" s="265" t="s">
        <v>42</v>
      </c>
      <c r="O199" s="86"/>
      <c r="P199" s="223">
        <f>O199*H199</f>
        <v>0</v>
      </c>
      <c r="Q199" s="223">
        <v>0.55000000000000004</v>
      </c>
      <c r="R199" s="223">
        <f>Q199*H199</f>
        <v>0.60555000000000003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255</v>
      </c>
      <c r="AT199" s="225" t="s">
        <v>205</v>
      </c>
      <c r="AU199" s="225" t="s">
        <v>80</v>
      </c>
      <c r="AY199" s="19" t="s">
        <v>137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78</v>
      </c>
      <c r="BK199" s="226">
        <f>ROUND(I199*H199,2)</f>
        <v>0</v>
      </c>
      <c r="BL199" s="19" t="s">
        <v>237</v>
      </c>
      <c r="BM199" s="225" t="s">
        <v>342</v>
      </c>
    </row>
    <row r="200" s="13" customFormat="1">
      <c r="A200" s="13"/>
      <c r="B200" s="232"/>
      <c r="C200" s="233"/>
      <c r="D200" s="234" t="s">
        <v>148</v>
      </c>
      <c r="E200" s="233"/>
      <c r="F200" s="236" t="s">
        <v>343</v>
      </c>
      <c r="G200" s="233"/>
      <c r="H200" s="237">
        <v>1.101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148</v>
      </c>
      <c r="AU200" s="243" t="s">
        <v>80</v>
      </c>
      <c r="AV200" s="13" t="s">
        <v>80</v>
      </c>
      <c r="AW200" s="13" t="s">
        <v>4</v>
      </c>
      <c r="AX200" s="13" t="s">
        <v>78</v>
      </c>
      <c r="AY200" s="243" t="s">
        <v>137</v>
      </c>
    </row>
    <row r="201" s="2" customFormat="1" ht="37.8" customHeight="1">
      <c r="A201" s="40"/>
      <c r="B201" s="41"/>
      <c r="C201" s="214" t="s">
        <v>344</v>
      </c>
      <c r="D201" s="214" t="s">
        <v>139</v>
      </c>
      <c r="E201" s="215" t="s">
        <v>345</v>
      </c>
      <c r="F201" s="216" t="s">
        <v>346</v>
      </c>
      <c r="G201" s="217" t="s">
        <v>142</v>
      </c>
      <c r="H201" s="218">
        <v>1.101</v>
      </c>
      <c r="I201" s="219"/>
      <c r="J201" s="220">
        <f>ROUND(I201*H201,2)</f>
        <v>0</v>
      </c>
      <c r="K201" s="216" t="s">
        <v>143</v>
      </c>
      <c r="L201" s="46"/>
      <c r="M201" s="221" t="s">
        <v>19</v>
      </c>
      <c r="N201" s="222" t="s">
        <v>42</v>
      </c>
      <c r="O201" s="86"/>
      <c r="P201" s="223">
        <f>O201*H201</f>
        <v>0</v>
      </c>
      <c r="Q201" s="223">
        <v>0.023369999999999998</v>
      </c>
      <c r="R201" s="223">
        <f>Q201*H201</f>
        <v>0.025730369999999999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237</v>
      </c>
      <c r="AT201" s="225" t="s">
        <v>139</v>
      </c>
      <c r="AU201" s="225" t="s">
        <v>80</v>
      </c>
      <c r="AY201" s="19" t="s">
        <v>137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78</v>
      </c>
      <c r="BK201" s="226">
        <f>ROUND(I201*H201,2)</f>
        <v>0</v>
      </c>
      <c r="BL201" s="19" t="s">
        <v>237</v>
      </c>
      <c r="BM201" s="225" t="s">
        <v>347</v>
      </c>
    </row>
    <row r="202" s="2" customFormat="1">
      <c r="A202" s="40"/>
      <c r="B202" s="41"/>
      <c r="C202" s="42"/>
      <c r="D202" s="227" t="s">
        <v>146</v>
      </c>
      <c r="E202" s="42"/>
      <c r="F202" s="228" t="s">
        <v>348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146</v>
      </c>
      <c r="AU202" s="19" t="s">
        <v>80</v>
      </c>
    </row>
    <row r="203" s="2" customFormat="1" ht="44.25" customHeight="1">
      <c r="A203" s="40"/>
      <c r="B203" s="41"/>
      <c r="C203" s="214" t="s">
        <v>349</v>
      </c>
      <c r="D203" s="214" t="s">
        <v>139</v>
      </c>
      <c r="E203" s="215" t="s">
        <v>350</v>
      </c>
      <c r="F203" s="216" t="s">
        <v>351</v>
      </c>
      <c r="G203" s="217" t="s">
        <v>192</v>
      </c>
      <c r="H203" s="218">
        <v>1.659</v>
      </c>
      <c r="I203" s="219"/>
      <c r="J203" s="220">
        <f>ROUND(I203*H203,2)</f>
        <v>0</v>
      </c>
      <c r="K203" s="216" t="s">
        <v>143</v>
      </c>
      <c r="L203" s="46"/>
      <c r="M203" s="221" t="s">
        <v>19</v>
      </c>
      <c r="N203" s="222" t="s">
        <v>42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237</v>
      </c>
      <c r="AT203" s="225" t="s">
        <v>139</v>
      </c>
      <c r="AU203" s="225" t="s">
        <v>80</v>
      </c>
      <c r="AY203" s="19" t="s">
        <v>137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78</v>
      </c>
      <c r="BK203" s="226">
        <f>ROUND(I203*H203,2)</f>
        <v>0</v>
      </c>
      <c r="BL203" s="19" t="s">
        <v>237</v>
      </c>
      <c r="BM203" s="225" t="s">
        <v>352</v>
      </c>
    </row>
    <row r="204" s="2" customFormat="1">
      <c r="A204" s="40"/>
      <c r="B204" s="41"/>
      <c r="C204" s="42"/>
      <c r="D204" s="227" t="s">
        <v>146</v>
      </c>
      <c r="E204" s="42"/>
      <c r="F204" s="228" t="s">
        <v>353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146</v>
      </c>
      <c r="AU204" s="19" t="s">
        <v>80</v>
      </c>
    </row>
    <row r="205" s="12" customFormat="1" ht="22.8" customHeight="1">
      <c r="A205" s="12"/>
      <c r="B205" s="198"/>
      <c r="C205" s="199"/>
      <c r="D205" s="200" t="s">
        <v>70</v>
      </c>
      <c r="E205" s="212" t="s">
        <v>354</v>
      </c>
      <c r="F205" s="212" t="s">
        <v>355</v>
      </c>
      <c r="G205" s="199"/>
      <c r="H205" s="199"/>
      <c r="I205" s="202"/>
      <c r="J205" s="213">
        <f>BK205</f>
        <v>0</v>
      </c>
      <c r="K205" s="199"/>
      <c r="L205" s="204"/>
      <c r="M205" s="205"/>
      <c r="N205" s="206"/>
      <c r="O205" s="206"/>
      <c r="P205" s="207">
        <f>SUM(P206:P228)</f>
        <v>0</v>
      </c>
      <c r="Q205" s="206"/>
      <c r="R205" s="207">
        <f>SUM(R206:R228)</f>
        <v>0.11671699999999999</v>
      </c>
      <c r="S205" s="206"/>
      <c r="T205" s="208">
        <f>SUM(T206:T228)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9" t="s">
        <v>80</v>
      </c>
      <c r="AT205" s="210" t="s">
        <v>70</v>
      </c>
      <c r="AU205" s="210" t="s">
        <v>78</v>
      </c>
      <c r="AY205" s="209" t="s">
        <v>137</v>
      </c>
      <c r="BK205" s="211">
        <f>SUM(BK206:BK228)</f>
        <v>0</v>
      </c>
    </row>
    <row r="206" s="2" customFormat="1" ht="37.8" customHeight="1">
      <c r="A206" s="40"/>
      <c r="B206" s="41"/>
      <c r="C206" s="214" t="s">
        <v>356</v>
      </c>
      <c r="D206" s="214" t="s">
        <v>139</v>
      </c>
      <c r="E206" s="215" t="s">
        <v>357</v>
      </c>
      <c r="F206" s="216" t="s">
        <v>358</v>
      </c>
      <c r="G206" s="217" t="s">
        <v>304</v>
      </c>
      <c r="H206" s="218">
        <v>12</v>
      </c>
      <c r="I206" s="219"/>
      <c r="J206" s="220">
        <f>ROUND(I206*H206,2)</f>
        <v>0</v>
      </c>
      <c r="K206" s="216" t="s">
        <v>143</v>
      </c>
      <c r="L206" s="46"/>
      <c r="M206" s="221" t="s">
        <v>19</v>
      </c>
      <c r="N206" s="222" t="s">
        <v>42</v>
      </c>
      <c r="O206" s="86"/>
      <c r="P206" s="223">
        <f>O206*H206</f>
        <v>0</v>
      </c>
      <c r="Q206" s="223">
        <v>0.0018500000000000001</v>
      </c>
      <c r="R206" s="223">
        <f>Q206*H206</f>
        <v>0.022200000000000001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237</v>
      </c>
      <c r="AT206" s="225" t="s">
        <v>139</v>
      </c>
      <c r="AU206" s="225" t="s">
        <v>80</v>
      </c>
      <c r="AY206" s="19" t="s">
        <v>137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78</v>
      </c>
      <c r="BK206" s="226">
        <f>ROUND(I206*H206,2)</f>
        <v>0</v>
      </c>
      <c r="BL206" s="19" t="s">
        <v>237</v>
      </c>
      <c r="BM206" s="225" t="s">
        <v>359</v>
      </c>
    </row>
    <row r="207" s="2" customFormat="1">
      <c r="A207" s="40"/>
      <c r="B207" s="41"/>
      <c r="C207" s="42"/>
      <c r="D207" s="227" t="s">
        <v>146</v>
      </c>
      <c r="E207" s="42"/>
      <c r="F207" s="228" t="s">
        <v>360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146</v>
      </c>
      <c r="AU207" s="19" t="s">
        <v>80</v>
      </c>
    </row>
    <row r="208" s="2" customFormat="1">
      <c r="A208" s="40"/>
      <c r="B208" s="41"/>
      <c r="C208" s="42"/>
      <c r="D208" s="234" t="s">
        <v>171</v>
      </c>
      <c r="E208" s="42"/>
      <c r="F208" s="255" t="s">
        <v>361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171</v>
      </c>
      <c r="AU208" s="19" t="s">
        <v>80</v>
      </c>
    </row>
    <row r="209" s="13" customFormat="1">
      <c r="A209" s="13"/>
      <c r="B209" s="232"/>
      <c r="C209" s="233"/>
      <c r="D209" s="234" t="s">
        <v>148</v>
      </c>
      <c r="E209" s="235" t="s">
        <v>19</v>
      </c>
      <c r="F209" s="236" t="s">
        <v>362</v>
      </c>
      <c r="G209" s="233"/>
      <c r="H209" s="237">
        <v>12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148</v>
      </c>
      <c r="AU209" s="243" t="s">
        <v>80</v>
      </c>
      <c r="AV209" s="13" t="s">
        <v>80</v>
      </c>
      <c r="AW209" s="13" t="s">
        <v>33</v>
      </c>
      <c r="AX209" s="13" t="s">
        <v>78</v>
      </c>
      <c r="AY209" s="243" t="s">
        <v>137</v>
      </c>
    </row>
    <row r="210" s="2" customFormat="1" ht="37.8" customHeight="1">
      <c r="A210" s="40"/>
      <c r="B210" s="41"/>
      <c r="C210" s="214" t="s">
        <v>363</v>
      </c>
      <c r="D210" s="214" t="s">
        <v>139</v>
      </c>
      <c r="E210" s="215" t="s">
        <v>364</v>
      </c>
      <c r="F210" s="216" t="s">
        <v>365</v>
      </c>
      <c r="G210" s="217" t="s">
        <v>304</v>
      </c>
      <c r="H210" s="218">
        <v>7.5</v>
      </c>
      <c r="I210" s="219"/>
      <c r="J210" s="220">
        <f>ROUND(I210*H210,2)</f>
        <v>0</v>
      </c>
      <c r="K210" s="216" t="s">
        <v>143</v>
      </c>
      <c r="L210" s="46"/>
      <c r="M210" s="221" t="s">
        <v>19</v>
      </c>
      <c r="N210" s="222" t="s">
        <v>42</v>
      </c>
      <c r="O210" s="86"/>
      <c r="P210" s="223">
        <f>O210*H210</f>
        <v>0</v>
      </c>
      <c r="Q210" s="223">
        <v>0.00297</v>
      </c>
      <c r="R210" s="223">
        <f>Q210*H210</f>
        <v>0.022275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237</v>
      </c>
      <c r="AT210" s="225" t="s">
        <v>139</v>
      </c>
      <c r="AU210" s="225" t="s">
        <v>80</v>
      </c>
      <c r="AY210" s="19" t="s">
        <v>137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78</v>
      </c>
      <c r="BK210" s="226">
        <f>ROUND(I210*H210,2)</f>
        <v>0</v>
      </c>
      <c r="BL210" s="19" t="s">
        <v>237</v>
      </c>
      <c r="BM210" s="225" t="s">
        <v>366</v>
      </c>
    </row>
    <row r="211" s="2" customFormat="1">
      <c r="A211" s="40"/>
      <c r="B211" s="41"/>
      <c r="C211" s="42"/>
      <c r="D211" s="227" t="s">
        <v>146</v>
      </c>
      <c r="E211" s="42"/>
      <c r="F211" s="228" t="s">
        <v>367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146</v>
      </c>
      <c r="AU211" s="19" t="s">
        <v>80</v>
      </c>
    </row>
    <row r="212" s="2" customFormat="1">
      <c r="A212" s="40"/>
      <c r="B212" s="41"/>
      <c r="C212" s="42"/>
      <c r="D212" s="234" t="s">
        <v>171</v>
      </c>
      <c r="E212" s="42"/>
      <c r="F212" s="255" t="s">
        <v>361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171</v>
      </c>
      <c r="AU212" s="19" t="s">
        <v>80</v>
      </c>
    </row>
    <row r="213" s="13" customFormat="1">
      <c r="A213" s="13"/>
      <c r="B213" s="232"/>
      <c r="C213" s="233"/>
      <c r="D213" s="234" t="s">
        <v>148</v>
      </c>
      <c r="E213" s="235" t="s">
        <v>19</v>
      </c>
      <c r="F213" s="236" t="s">
        <v>368</v>
      </c>
      <c r="G213" s="233"/>
      <c r="H213" s="237">
        <v>7.5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148</v>
      </c>
      <c r="AU213" s="243" t="s">
        <v>80</v>
      </c>
      <c r="AV213" s="13" t="s">
        <v>80</v>
      </c>
      <c r="AW213" s="13" t="s">
        <v>33</v>
      </c>
      <c r="AX213" s="13" t="s">
        <v>78</v>
      </c>
      <c r="AY213" s="243" t="s">
        <v>137</v>
      </c>
    </row>
    <row r="214" s="2" customFormat="1" ht="44.25" customHeight="1">
      <c r="A214" s="40"/>
      <c r="B214" s="41"/>
      <c r="C214" s="214" t="s">
        <v>369</v>
      </c>
      <c r="D214" s="214" t="s">
        <v>139</v>
      </c>
      <c r="E214" s="215" t="s">
        <v>370</v>
      </c>
      <c r="F214" s="216" t="s">
        <v>371</v>
      </c>
      <c r="G214" s="217" t="s">
        <v>304</v>
      </c>
      <c r="H214" s="218">
        <v>15</v>
      </c>
      <c r="I214" s="219"/>
      <c r="J214" s="220">
        <f>ROUND(I214*H214,2)</f>
        <v>0</v>
      </c>
      <c r="K214" s="216" t="s">
        <v>143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0.0035000000000000001</v>
      </c>
      <c r="R214" s="223">
        <f>Q214*H214</f>
        <v>0.052499999999999998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237</v>
      </c>
      <c r="AT214" s="225" t="s">
        <v>139</v>
      </c>
      <c r="AU214" s="225" t="s">
        <v>80</v>
      </c>
      <c r="AY214" s="19" t="s">
        <v>137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78</v>
      </c>
      <c r="BK214" s="226">
        <f>ROUND(I214*H214,2)</f>
        <v>0</v>
      </c>
      <c r="BL214" s="19" t="s">
        <v>237</v>
      </c>
      <c r="BM214" s="225" t="s">
        <v>372</v>
      </c>
    </row>
    <row r="215" s="2" customFormat="1">
      <c r="A215" s="40"/>
      <c r="B215" s="41"/>
      <c r="C215" s="42"/>
      <c r="D215" s="227" t="s">
        <v>146</v>
      </c>
      <c r="E215" s="42"/>
      <c r="F215" s="228" t="s">
        <v>373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146</v>
      </c>
      <c r="AU215" s="19" t="s">
        <v>80</v>
      </c>
    </row>
    <row r="216" s="2" customFormat="1">
      <c r="A216" s="40"/>
      <c r="B216" s="41"/>
      <c r="C216" s="42"/>
      <c r="D216" s="234" t="s">
        <v>171</v>
      </c>
      <c r="E216" s="42"/>
      <c r="F216" s="255" t="s">
        <v>361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171</v>
      </c>
      <c r="AU216" s="19" t="s">
        <v>80</v>
      </c>
    </row>
    <row r="217" s="13" customFormat="1">
      <c r="A217" s="13"/>
      <c r="B217" s="232"/>
      <c r="C217" s="233"/>
      <c r="D217" s="234" t="s">
        <v>148</v>
      </c>
      <c r="E217" s="235" t="s">
        <v>19</v>
      </c>
      <c r="F217" s="236" t="s">
        <v>374</v>
      </c>
      <c r="G217" s="233"/>
      <c r="H217" s="237">
        <v>15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148</v>
      </c>
      <c r="AU217" s="243" t="s">
        <v>80</v>
      </c>
      <c r="AV217" s="13" t="s">
        <v>80</v>
      </c>
      <c r="AW217" s="13" t="s">
        <v>33</v>
      </c>
      <c r="AX217" s="13" t="s">
        <v>78</v>
      </c>
      <c r="AY217" s="243" t="s">
        <v>137</v>
      </c>
    </row>
    <row r="218" s="2" customFormat="1" ht="33" customHeight="1">
      <c r="A218" s="40"/>
      <c r="B218" s="41"/>
      <c r="C218" s="214" t="s">
        <v>375</v>
      </c>
      <c r="D218" s="214" t="s">
        <v>139</v>
      </c>
      <c r="E218" s="215" t="s">
        <v>376</v>
      </c>
      <c r="F218" s="216" t="s">
        <v>377</v>
      </c>
      <c r="G218" s="217" t="s">
        <v>304</v>
      </c>
      <c r="H218" s="218">
        <v>7.4000000000000004</v>
      </c>
      <c r="I218" s="219"/>
      <c r="J218" s="220">
        <f>ROUND(I218*H218,2)</f>
        <v>0</v>
      </c>
      <c r="K218" s="216" t="s">
        <v>143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0.0016900000000000001</v>
      </c>
      <c r="R218" s="223">
        <f>Q218*H218</f>
        <v>0.012506000000000002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237</v>
      </c>
      <c r="AT218" s="225" t="s">
        <v>139</v>
      </c>
      <c r="AU218" s="225" t="s">
        <v>80</v>
      </c>
      <c r="AY218" s="19" t="s">
        <v>137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78</v>
      </c>
      <c r="BK218" s="226">
        <f>ROUND(I218*H218,2)</f>
        <v>0</v>
      </c>
      <c r="BL218" s="19" t="s">
        <v>237</v>
      </c>
      <c r="BM218" s="225" t="s">
        <v>378</v>
      </c>
    </row>
    <row r="219" s="2" customFormat="1">
      <c r="A219" s="40"/>
      <c r="B219" s="41"/>
      <c r="C219" s="42"/>
      <c r="D219" s="227" t="s">
        <v>146</v>
      </c>
      <c r="E219" s="42"/>
      <c r="F219" s="228" t="s">
        <v>379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146</v>
      </c>
      <c r="AU219" s="19" t="s">
        <v>80</v>
      </c>
    </row>
    <row r="220" s="2" customFormat="1">
      <c r="A220" s="40"/>
      <c r="B220" s="41"/>
      <c r="C220" s="42"/>
      <c r="D220" s="234" t="s">
        <v>171</v>
      </c>
      <c r="E220" s="42"/>
      <c r="F220" s="255" t="s">
        <v>361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171</v>
      </c>
      <c r="AU220" s="19" t="s">
        <v>80</v>
      </c>
    </row>
    <row r="221" s="2" customFormat="1" ht="44.25" customHeight="1">
      <c r="A221" s="40"/>
      <c r="B221" s="41"/>
      <c r="C221" s="214" t="s">
        <v>380</v>
      </c>
      <c r="D221" s="214" t="s">
        <v>139</v>
      </c>
      <c r="E221" s="215" t="s">
        <v>381</v>
      </c>
      <c r="F221" s="216" t="s">
        <v>382</v>
      </c>
      <c r="G221" s="217" t="s">
        <v>292</v>
      </c>
      <c r="H221" s="218">
        <v>1</v>
      </c>
      <c r="I221" s="219"/>
      <c r="J221" s="220">
        <f>ROUND(I221*H221,2)</f>
        <v>0</v>
      </c>
      <c r="K221" s="216" t="s">
        <v>143</v>
      </c>
      <c r="L221" s="46"/>
      <c r="M221" s="221" t="s">
        <v>19</v>
      </c>
      <c r="N221" s="222" t="s">
        <v>42</v>
      </c>
      <c r="O221" s="86"/>
      <c r="P221" s="223">
        <f>O221*H221</f>
        <v>0</v>
      </c>
      <c r="Q221" s="223">
        <v>0.00036000000000000002</v>
      </c>
      <c r="R221" s="223">
        <f>Q221*H221</f>
        <v>0.00036000000000000002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237</v>
      </c>
      <c r="AT221" s="225" t="s">
        <v>139</v>
      </c>
      <c r="AU221" s="225" t="s">
        <v>80</v>
      </c>
      <c r="AY221" s="19" t="s">
        <v>137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78</v>
      </c>
      <c r="BK221" s="226">
        <f>ROUND(I221*H221,2)</f>
        <v>0</v>
      </c>
      <c r="BL221" s="19" t="s">
        <v>237</v>
      </c>
      <c r="BM221" s="225" t="s">
        <v>383</v>
      </c>
    </row>
    <row r="222" s="2" customFormat="1">
      <c r="A222" s="40"/>
      <c r="B222" s="41"/>
      <c r="C222" s="42"/>
      <c r="D222" s="227" t="s">
        <v>146</v>
      </c>
      <c r="E222" s="42"/>
      <c r="F222" s="228" t="s">
        <v>384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146</v>
      </c>
      <c r="AU222" s="19" t="s">
        <v>80</v>
      </c>
    </row>
    <row r="223" s="2" customFormat="1">
      <c r="A223" s="40"/>
      <c r="B223" s="41"/>
      <c r="C223" s="42"/>
      <c r="D223" s="234" t="s">
        <v>171</v>
      </c>
      <c r="E223" s="42"/>
      <c r="F223" s="255" t="s">
        <v>361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171</v>
      </c>
      <c r="AU223" s="19" t="s">
        <v>80</v>
      </c>
    </row>
    <row r="224" s="2" customFormat="1" ht="37.8" customHeight="1">
      <c r="A224" s="40"/>
      <c r="B224" s="41"/>
      <c r="C224" s="214" t="s">
        <v>385</v>
      </c>
      <c r="D224" s="214" t="s">
        <v>139</v>
      </c>
      <c r="E224" s="215" t="s">
        <v>386</v>
      </c>
      <c r="F224" s="216" t="s">
        <v>387</v>
      </c>
      <c r="G224" s="217" t="s">
        <v>304</v>
      </c>
      <c r="H224" s="218">
        <v>3.6000000000000001</v>
      </c>
      <c r="I224" s="219"/>
      <c r="J224" s="220">
        <f>ROUND(I224*H224,2)</f>
        <v>0</v>
      </c>
      <c r="K224" s="216" t="s">
        <v>143</v>
      </c>
      <c r="L224" s="46"/>
      <c r="M224" s="221" t="s">
        <v>19</v>
      </c>
      <c r="N224" s="222" t="s">
        <v>42</v>
      </c>
      <c r="O224" s="86"/>
      <c r="P224" s="223">
        <f>O224*H224</f>
        <v>0</v>
      </c>
      <c r="Q224" s="223">
        <v>0.00191</v>
      </c>
      <c r="R224" s="223">
        <f>Q224*H224</f>
        <v>0.0068760000000000002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237</v>
      </c>
      <c r="AT224" s="225" t="s">
        <v>139</v>
      </c>
      <c r="AU224" s="225" t="s">
        <v>80</v>
      </c>
      <c r="AY224" s="19" t="s">
        <v>137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78</v>
      </c>
      <c r="BK224" s="226">
        <f>ROUND(I224*H224,2)</f>
        <v>0</v>
      </c>
      <c r="BL224" s="19" t="s">
        <v>237</v>
      </c>
      <c r="BM224" s="225" t="s">
        <v>388</v>
      </c>
    </row>
    <row r="225" s="2" customFormat="1">
      <c r="A225" s="40"/>
      <c r="B225" s="41"/>
      <c r="C225" s="42"/>
      <c r="D225" s="227" t="s">
        <v>146</v>
      </c>
      <c r="E225" s="42"/>
      <c r="F225" s="228" t="s">
        <v>389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146</v>
      </c>
      <c r="AU225" s="19" t="s">
        <v>80</v>
      </c>
    </row>
    <row r="226" s="2" customFormat="1">
      <c r="A226" s="40"/>
      <c r="B226" s="41"/>
      <c r="C226" s="42"/>
      <c r="D226" s="234" t="s">
        <v>171</v>
      </c>
      <c r="E226" s="42"/>
      <c r="F226" s="255" t="s">
        <v>361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171</v>
      </c>
      <c r="AU226" s="19" t="s">
        <v>80</v>
      </c>
    </row>
    <row r="227" s="2" customFormat="1" ht="44.25" customHeight="1">
      <c r="A227" s="40"/>
      <c r="B227" s="41"/>
      <c r="C227" s="214" t="s">
        <v>390</v>
      </c>
      <c r="D227" s="214" t="s">
        <v>139</v>
      </c>
      <c r="E227" s="215" t="s">
        <v>391</v>
      </c>
      <c r="F227" s="216" t="s">
        <v>392</v>
      </c>
      <c r="G227" s="217" t="s">
        <v>192</v>
      </c>
      <c r="H227" s="218">
        <v>0.11700000000000001</v>
      </c>
      <c r="I227" s="219"/>
      <c r="J227" s="220">
        <f>ROUND(I227*H227,2)</f>
        <v>0</v>
      </c>
      <c r="K227" s="216" t="s">
        <v>143</v>
      </c>
      <c r="L227" s="46"/>
      <c r="M227" s="221" t="s">
        <v>19</v>
      </c>
      <c r="N227" s="222" t="s">
        <v>42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237</v>
      </c>
      <c r="AT227" s="225" t="s">
        <v>139</v>
      </c>
      <c r="AU227" s="225" t="s">
        <v>80</v>
      </c>
      <c r="AY227" s="19" t="s">
        <v>137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78</v>
      </c>
      <c r="BK227" s="226">
        <f>ROUND(I227*H227,2)</f>
        <v>0</v>
      </c>
      <c r="BL227" s="19" t="s">
        <v>237</v>
      </c>
      <c r="BM227" s="225" t="s">
        <v>393</v>
      </c>
    </row>
    <row r="228" s="2" customFormat="1">
      <c r="A228" s="40"/>
      <c r="B228" s="41"/>
      <c r="C228" s="42"/>
      <c r="D228" s="227" t="s">
        <v>146</v>
      </c>
      <c r="E228" s="42"/>
      <c r="F228" s="228" t="s">
        <v>394</v>
      </c>
      <c r="G228" s="42"/>
      <c r="H228" s="42"/>
      <c r="I228" s="229"/>
      <c r="J228" s="42"/>
      <c r="K228" s="42"/>
      <c r="L228" s="46"/>
      <c r="M228" s="266"/>
      <c r="N228" s="267"/>
      <c r="O228" s="268"/>
      <c r="P228" s="268"/>
      <c r="Q228" s="268"/>
      <c r="R228" s="268"/>
      <c r="S228" s="268"/>
      <c r="T228" s="269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146</v>
      </c>
      <c r="AU228" s="19" t="s">
        <v>80</v>
      </c>
    </row>
    <row r="229" s="2" customFormat="1" ht="6.96" customHeight="1">
      <c r="A229" s="40"/>
      <c r="B229" s="61"/>
      <c r="C229" s="62"/>
      <c r="D229" s="62"/>
      <c r="E229" s="62"/>
      <c r="F229" s="62"/>
      <c r="G229" s="62"/>
      <c r="H229" s="62"/>
      <c r="I229" s="62"/>
      <c r="J229" s="62"/>
      <c r="K229" s="62"/>
      <c r="L229" s="46"/>
      <c r="M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</row>
  </sheetData>
  <sheetProtection sheet="1" autoFilter="0" formatColumns="0" formatRows="0" objects="1" scenarios="1" spinCount="100000" saltValue="rKo8JJQ0N+LI/rDB2y6z18LkxSBBRsTzs4skH30gsOpZ8KZ/I7E+qFZdAy+UPep2lG8YyN77Jh2EEmeK8gFwhA==" hashValue="uf7PqPtzUFZTmXBgXxr0WEiS8HU+zWITLQTKj4e+OFRlKjL7QWlNPsZPwDSKnecFlq9qH03jCCbA8/BR5RVAPw==" algorithmName="SHA-512" password="CC35"/>
  <autoFilter ref="C92:K2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1/120001101"/>
    <hyperlink ref="F103" r:id="rId2" display="https://podminky.urs.cz/item/CS_URS_2023_01/122251101"/>
    <hyperlink ref="F106" r:id="rId3" display="https://podminky.urs.cz/item/CS_URS_2023_01/131213711"/>
    <hyperlink ref="F111" r:id="rId4" display="https://podminky.urs.cz/item/CS_URS_2023_01/162751117"/>
    <hyperlink ref="F113" r:id="rId5" display="https://podminky.urs.cz/item/CS_URS_2023_01/162751119"/>
    <hyperlink ref="F117" r:id="rId6" display="https://podminky.urs.cz/item/CS_URS_2023_01/167151111"/>
    <hyperlink ref="F119" r:id="rId7" display="https://podminky.urs.cz/item/CS_URS_2023_01/167151121"/>
    <hyperlink ref="F121" r:id="rId8" display="https://podminky.urs.cz/item/CS_URS_2023_01/171201201"/>
    <hyperlink ref="F123" r:id="rId9" display="https://podminky.urs.cz/item/CS_URS_2023_01/171201231"/>
    <hyperlink ref="F127" r:id="rId10" display="https://podminky.urs.cz/item/CS_URS_2023_01/174151101"/>
    <hyperlink ref="F135" r:id="rId11" display="https://podminky.urs.cz/item/CS_URS_2023_01/181951112"/>
    <hyperlink ref="F139" r:id="rId12" display="https://podminky.urs.cz/item/CS_URS_2023_01/275313611"/>
    <hyperlink ref="F143" r:id="rId13" display="https://podminky.urs.cz/item/CS_URS_2023_01/275351121"/>
    <hyperlink ref="F146" r:id="rId14" display="https://podminky.urs.cz/item/CS_URS_2023_01/275351122"/>
    <hyperlink ref="F149" r:id="rId15" display="https://podminky.urs.cz/item/CS_URS_2023_01/998011001"/>
    <hyperlink ref="F153" r:id="rId16" display="https://podminky.urs.cz/item/CS_URS_2023_01/712341559"/>
    <hyperlink ref="F162" r:id="rId17" display="https://podminky.urs.cz/item/CS_URS_2023_01/998712181"/>
    <hyperlink ref="F165" r:id="rId18" display="https://podminky.urs.cz/item/CS_URS_2023_01/762081150"/>
    <hyperlink ref="F168" r:id="rId19" display="https://podminky.urs.cz/item/CS_URS_2023_01/762083122"/>
    <hyperlink ref="F171" r:id="rId20" display="https://podminky.urs.cz/item/CS_URS_2023_01/762085103"/>
    <hyperlink ref="F176" r:id="rId21" display="https://podminky.urs.cz/item/CS_URS_2023_01/762112120"/>
    <hyperlink ref="F185" r:id="rId22" display="https://podminky.urs.cz/item/CS_URS_2023_01/762112130"/>
    <hyperlink ref="F194" r:id="rId23" display="https://podminky.urs.cz/item/CS_URS_2023_01/762195000"/>
    <hyperlink ref="F197" r:id="rId24" display="https://podminky.urs.cz/item/CS_URS_2023_01/762341210"/>
    <hyperlink ref="F202" r:id="rId25" display="https://podminky.urs.cz/item/CS_URS_2023_01/762395000"/>
    <hyperlink ref="F204" r:id="rId26" display="https://podminky.urs.cz/item/CS_URS_2023_01/998762101"/>
    <hyperlink ref="F207" r:id="rId27" display="https://podminky.urs.cz/item/CS_URS_2023_01/764212662"/>
    <hyperlink ref="F211" r:id="rId28" display="https://podminky.urs.cz/item/CS_URS_2023_01/764212664"/>
    <hyperlink ref="F215" r:id="rId29" display="https://podminky.urs.cz/item/CS_URS_2023_01/764311605"/>
    <hyperlink ref="F219" r:id="rId30" display="https://podminky.urs.cz/item/CS_URS_2023_01/764511602"/>
    <hyperlink ref="F222" r:id="rId31" display="https://podminky.urs.cz/item/CS_URS_2023_01/764511642"/>
    <hyperlink ref="F225" r:id="rId32" display="https://podminky.urs.cz/item/CS_URS_2023_01/764518621"/>
    <hyperlink ref="F228" r:id="rId33" display="https://podminky.urs.cz/item/CS_URS_2023_01/99876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atria objektu na ul. V Zálomu 1, Ostrava-Zábřeh</v>
      </c>
      <c r="F7" s="144"/>
      <c r="G7" s="144"/>
      <c r="H7" s="144"/>
      <c r="L7" s="22"/>
    </row>
    <row r="8" s="1" customFormat="1" ht="12" customHeight="1">
      <c r="B8" s="22"/>
      <c r="D8" s="144" t="s">
        <v>106</v>
      </c>
      <c r="L8" s="22"/>
    </row>
    <row r="9" s="2" customFormat="1" ht="16.5" customHeight="1">
      <c r="A9" s="40"/>
      <c r="B9" s="46"/>
      <c r="C9" s="40"/>
      <c r="D9" s="40"/>
      <c r="E9" s="145" t="s">
        <v>107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108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395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24. 3. 2023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Dopravní projekce Bojko s.r.o.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ROUND((SUM(BE92:BE125)),  2)</f>
        <v>0</v>
      </c>
      <c r="G35" s="40"/>
      <c r="H35" s="40"/>
      <c r="I35" s="159">
        <v>0.20999999999999999</v>
      </c>
      <c r="J35" s="158">
        <f>ROUND(((SUM(BE92:BE125))*I35),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ROUND((SUM(BF92:BF125)),  2)</f>
        <v>0</v>
      </c>
      <c r="G36" s="40"/>
      <c r="H36" s="40"/>
      <c r="I36" s="159">
        <v>0.14999999999999999</v>
      </c>
      <c r="J36" s="158">
        <f>ROUND(((SUM(BF92:BF125))*I36),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ROUND((SUM(BG92:BG125)),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ROUND((SUM(BH92:BH125)),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ROUND((SUM(BI92:BI125)),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atria objektu na ul. V Zálomu 1, Ostrava-Zábřeh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108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401 - Zařízení silnoproudé elektrotechniky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parcely č. 287/29, 4591</v>
      </c>
      <c r="G56" s="42"/>
      <c r="H56" s="42"/>
      <c r="I56" s="34" t="s">
        <v>23</v>
      </c>
      <c r="J56" s="74" t="str">
        <f>IF(J14="","",J14)</f>
        <v>24. 3. 2023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SMO, městský obvod Ostrava - Jih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113</v>
      </c>
    </row>
    <row r="64" s="9" customFormat="1" ht="24.96" customHeight="1">
      <c r="A64" s="9"/>
      <c r="B64" s="176"/>
      <c r="C64" s="177"/>
      <c r="D64" s="178" t="s">
        <v>396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397</v>
      </c>
      <c r="E65" s="179"/>
      <c r="F65" s="179"/>
      <c r="G65" s="179"/>
      <c r="H65" s="179"/>
      <c r="I65" s="179"/>
      <c r="J65" s="180">
        <f>J106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398</v>
      </c>
      <c r="E66" s="184"/>
      <c r="F66" s="184"/>
      <c r="G66" s="184"/>
      <c r="H66" s="184"/>
      <c r="I66" s="184"/>
      <c r="J66" s="185">
        <f>J107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399</v>
      </c>
      <c r="E67" s="184"/>
      <c r="F67" s="184"/>
      <c r="G67" s="184"/>
      <c r="H67" s="184"/>
      <c r="I67" s="184"/>
      <c r="J67" s="185">
        <f>J109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400</v>
      </c>
      <c r="E68" s="184"/>
      <c r="F68" s="184"/>
      <c r="G68" s="184"/>
      <c r="H68" s="184"/>
      <c r="I68" s="184"/>
      <c r="J68" s="185">
        <f>J111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401</v>
      </c>
      <c r="E69" s="184"/>
      <c r="F69" s="184"/>
      <c r="G69" s="184"/>
      <c r="H69" s="184"/>
      <c r="I69" s="184"/>
      <c r="J69" s="185">
        <f>J117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402</v>
      </c>
      <c r="E70" s="184"/>
      <c r="F70" s="184"/>
      <c r="G70" s="184"/>
      <c r="H70" s="184"/>
      <c r="I70" s="184"/>
      <c r="J70" s="185">
        <f>J124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122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Rekonstrukce atria objektu na ul. V Zálomu 1, Ostrava-Zábřeh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106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107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108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 401 - Zařízení silnoproudé elektrotechniky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parcely č. 287/29, 4591</v>
      </c>
      <c r="G86" s="42"/>
      <c r="H86" s="42"/>
      <c r="I86" s="34" t="s">
        <v>23</v>
      </c>
      <c r="J86" s="74" t="str">
        <f>IF(J14="","",J14)</f>
        <v>24. 3. 2023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E17</f>
        <v>SMO, městský obvod Ostrava - Jih</v>
      </c>
      <c r="G88" s="42"/>
      <c r="H88" s="42"/>
      <c r="I88" s="34" t="s">
        <v>31</v>
      </c>
      <c r="J88" s="38" t="str">
        <f>E23</f>
        <v>Dopravní projekce Bojko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34</v>
      </c>
      <c r="J89" s="38" t="str">
        <f>E26</f>
        <v>Dopravní projekce Bojko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123</v>
      </c>
      <c r="D91" s="190" t="s">
        <v>56</v>
      </c>
      <c r="E91" s="190" t="s">
        <v>52</v>
      </c>
      <c r="F91" s="190" t="s">
        <v>53</v>
      </c>
      <c r="G91" s="190" t="s">
        <v>124</v>
      </c>
      <c r="H91" s="190" t="s">
        <v>125</v>
      </c>
      <c r="I91" s="190" t="s">
        <v>126</v>
      </c>
      <c r="J91" s="190" t="s">
        <v>112</v>
      </c>
      <c r="K91" s="191" t="s">
        <v>127</v>
      </c>
      <c r="L91" s="192"/>
      <c r="M91" s="94" t="s">
        <v>19</v>
      </c>
      <c r="N91" s="95" t="s">
        <v>41</v>
      </c>
      <c r="O91" s="95" t="s">
        <v>128</v>
      </c>
      <c r="P91" s="95" t="s">
        <v>129</v>
      </c>
      <c r="Q91" s="95" t="s">
        <v>130</v>
      </c>
      <c r="R91" s="95" t="s">
        <v>131</v>
      </c>
      <c r="S91" s="95" t="s">
        <v>132</v>
      </c>
      <c r="T91" s="96" t="s">
        <v>133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134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P93+P106</f>
        <v>0</v>
      </c>
      <c r="Q92" s="98"/>
      <c r="R92" s="195">
        <f>R93+R106</f>
        <v>0</v>
      </c>
      <c r="S92" s="98"/>
      <c r="T92" s="196">
        <f>T93+T106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70</v>
      </c>
      <c r="AU92" s="19" t="s">
        <v>113</v>
      </c>
      <c r="BK92" s="197">
        <f>BK93+BK106</f>
        <v>0</v>
      </c>
    </row>
    <row r="93" s="12" customFormat="1" ht="25.92" customHeight="1">
      <c r="A93" s="12"/>
      <c r="B93" s="198"/>
      <c r="C93" s="199"/>
      <c r="D93" s="200" t="s">
        <v>70</v>
      </c>
      <c r="E93" s="201" t="s">
        <v>403</v>
      </c>
      <c r="F93" s="201" t="s">
        <v>403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SUM(P94:P105)</f>
        <v>0</v>
      </c>
      <c r="Q93" s="206"/>
      <c r="R93" s="207">
        <f>SUM(R94:R105)</f>
        <v>0</v>
      </c>
      <c r="S93" s="206"/>
      <c r="T93" s="208">
        <f>SUM(T94:T105)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78</v>
      </c>
      <c r="AT93" s="210" t="s">
        <v>70</v>
      </c>
      <c r="AU93" s="210" t="s">
        <v>71</v>
      </c>
      <c r="AY93" s="209" t="s">
        <v>137</v>
      </c>
      <c r="BK93" s="211">
        <f>SUM(BK94:BK105)</f>
        <v>0</v>
      </c>
    </row>
    <row r="94" s="2" customFormat="1" ht="16.5" customHeight="1">
      <c r="A94" s="40"/>
      <c r="B94" s="41"/>
      <c r="C94" s="214" t="s">
        <v>78</v>
      </c>
      <c r="D94" s="214" t="s">
        <v>139</v>
      </c>
      <c r="E94" s="215" t="s">
        <v>404</v>
      </c>
      <c r="F94" s="216" t="s">
        <v>405</v>
      </c>
      <c r="G94" s="217" t="s">
        <v>304</v>
      </c>
      <c r="H94" s="218">
        <v>50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144</v>
      </c>
      <c r="AT94" s="225" t="s">
        <v>139</v>
      </c>
      <c r="AU94" s="225" t="s">
        <v>78</v>
      </c>
      <c r="AY94" s="19" t="s">
        <v>137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144</v>
      </c>
      <c r="BM94" s="225" t="s">
        <v>322</v>
      </c>
    </row>
    <row r="95" s="2" customFormat="1" ht="16.5" customHeight="1">
      <c r="A95" s="40"/>
      <c r="B95" s="41"/>
      <c r="C95" s="214" t="s">
        <v>80</v>
      </c>
      <c r="D95" s="214" t="s">
        <v>139</v>
      </c>
      <c r="E95" s="215" t="s">
        <v>406</v>
      </c>
      <c r="F95" s="216" t="s">
        <v>407</v>
      </c>
      <c r="G95" s="217" t="s">
        <v>304</v>
      </c>
      <c r="H95" s="218">
        <v>20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144</v>
      </c>
      <c r="AT95" s="225" t="s">
        <v>139</v>
      </c>
      <c r="AU95" s="225" t="s">
        <v>78</v>
      </c>
      <c r="AY95" s="19" t="s">
        <v>137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78</v>
      </c>
      <c r="BK95" s="226">
        <f>ROUND(I95*H95,2)</f>
        <v>0</v>
      </c>
      <c r="BL95" s="19" t="s">
        <v>144</v>
      </c>
      <c r="BM95" s="225" t="s">
        <v>255</v>
      </c>
    </row>
    <row r="96" s="2" customFormat="1" ht="16.5" customHeight="1">
      <c r="A96" s="40"/>
      <c r="B96" s="41"/>
      <c r="C96" s="214" t="s">
        <v>157</v>
      </c>
      <c r="D96" s="214" t="s">
        <v>139</v>
      </c>
      <c r="E96" s="215" t="s">
        <v>408</v>
      </c>
      <c r="F96" s="216" t="s">
        <v>409</v>
      </c>
      <c r="G96" s="217" t="s">
        <v>410</v>
      </c>
      <c r="H96" s="218">
        <v>15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144</v>
      </c>
      <c r="AT96" s="225" t="s">
        <v>139</v>
      </c>
      <c r="AU96" s="225" t="s">
        <v>78</v>
      </c>
      <c r="AY96" s="19" t="s">
        <v>137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144</v>
      </c>
      <c r="BM96" s="225" t="s">
        <v>344</v>
      </c>
    </row>
    <row r="97" s="2" customFormat="1" ht="16.5" customHeight="1">
      <c r="A97" s="40"/>
      <c r="B97" s="41"/>
      <c r="C97" s="214" t="s">
        <v>144</v>
      </c>
      <c r="D97" s="214" t="s">
        <v>139</v>
      </c>
      <c r="E97" s="215" t="s">
        <v>411</v>
      </c>
      <c r="F97" s="216" t="s">
        <v>412</v>
      </c>
      <c r="G97" s="217" t="s">
        <v>304</v>
      </c>
      <c r="H97" s="218">
        <v>15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144</v>
      </c>
      <c r="AT97" s="225" t="s">
        <v>139</v>
      </c>
      <c r="AU97" s="225" t="s">
        <v>78</v>
      </c>
      <c r="AY97" s="19" t="s">
        <v>137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78</v>
      </c>
      <c r="BK97" s="226">
        <f>ROUND(I97*H97,2)</f>
        <v>0</v>
      </c>
      <c r="BL97" s="19" t="s">
        <v>144</v>
      </c>
      <c r="BM97" s="225" t="s">
        <v>356</v>
      </c>
    </row>
    <row r="98" s="2" customFormat="1" ht="16.5" customHeight="1">
      <c r="A98" s="40"/>
      <c r="B98" s="41"/>
      <c r="C98" s="214" t="s">
        <v>166</v>
      </c>
      <c r="D98" s="214" t="s">
        <v>139</v>
      </c>
      <c r="E98" s="215" t="s">
        <v>413</v>
      </c>
      <c r="F98" s="216" t="s">
        <v>414</v>
      </c>
      <c r="G98" s="217" t="s">
        <v>292</v>
      </c>
      <c r="H98" s="218">
        <v>4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144</v>
      </c>
      <c r="AT98" s="225" t="s">
        <v>139</v>
      </c>
      <c r="AU98" s="225" t="s">
        <v>78</v>
      </c>
      <c r="AY98" s="19" t="s">
        <v>137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144</v>
      </c>
      <c r="BM98" s="225" t="s">
        <v>369</v>
      </c>
    </row>
    <row r="99" s="2" customFormat="1" ht="16.5" customHeight="1">
      <c r="A99" s="40"/>
      <c r="B99" s="41"/>
      <c r="C99" s="214" t="s">
        <v>174</v>
      </c>
      <c r="D99" s="214" t="s">
        <v>139</v>
      </c>
      <c r="E99" s="215" t="s">
        <v>415</v>
      </c>
      <c r="F99" s="216" t="s">
        <v>416</v>
      </c>
      <c r="G99" s="217" t="s">
        <v>292</v>
      </c>
      <c r="H99" s="218">
        <v>4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144</v>
      </c>
      <c r="AT99" s="225" t="s">
        <v>139</v>
      </c>
      <c r="AU99" s="225" t="s">
        <v>78</v>
      </c>
      <c r="AY99" s="19" t="s">
        <v>137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144</v>
      </c>
      <c r="BM99" s="225" t="s">
        <v>380</v>
      </c>
    </row>
    <row r="100" s="2" customFormat="1" ht="16.5" customHeight="1">
      <c r="A100" s="40"/>
      <c r="B100" s="41"/>
      <c r="C100" s="214" t="s">
        <v>179</v>
      </c>
      <c r="D100" s="214" t="s">
        <v>139</v>
      </c>
      <c r="E100" s="215" t="s">
        <v>417</v>
      </c>
      <c r="F100" s="216" t="s">
        <v>418</v>
      </c>
      <c r="G100" s="217" t="s">
        <v>304</v>
      </c>
      <c r="H100" s="218">
        <v>20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144</v>
      </c>
      <c r="AT100" s="225" t="s">
        <v>139</v>
      </c>
      <c r="AU100" s="225" t="s">
        <v>78</v>
      </c>
      <c r="AY100" s="19" t="s">
        <v>137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144</v>
      </c>
      <c r="BM100" s="225" t="s">
        <v>390</v>
      </c>
    </row>
    <row r="101" s="2" customFormat="1" ht="16.5" customHeight="1">
      <c r="A101" s="40"/>
      <c r="B101" s="41"/>
      <c r="C101" s="214" t="s">
        <v>184</v>
      </c>
      <c r="D101" s="214" t="s">
        <v>139</v>
      </c>
      <c r="E101" s="215" t="s">
        <v>419</v>
      </c>
      <c r="F101" s="216" t="s">
        <v>420</v>
      </c>
      <c r="G101" s="217" t="s">
        <v>421</v>
      </c>
      <c r="H101" s="218">
        <v>6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144</v>
      </c>
      <c r="AT101" s="225" t="s">
        <v>139</v>
      </c>
      <c r="AU101" s="225" t="s">
        <v>78</v>
      </c>
      <c r="AY101" s="19" t="s">
        <v>137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144</v>
      </c>
      <c r="BM101" s="225" t="s">
        <v>422</v>
      </c>
    </row>
    <row r="102" s="2" customFormat="1" ht="16.5" customHeight="1">
      <c r="A102" s="40"/>
      <c r="B102" s="41"/>
      <c r="C102" s="214" t="s">
        <v>189</v>
      </c>
      <c r="D102" s="214" t="s">
        <v>139</v>
      </c>
      <c r="E102" s="215" t="s">
        <v>423</v>
      </c>
      <c r="F102" s="216" t="s">
        <v>424</v>
      </c>
      <c r="G102" s="217" t="s">
        <v>421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144</v>
      </c>
      <c r="AT102" s="225" t="s">
        <v>139</v>
      </c>
      <c r="AU102" s="225" t="s">
        <v>78</v>
      </c>
      <c r="AY102" s="19" t="s">
        <v>137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144</v>
      </c>
      <c r="BM102" s="225" t="s">
        <v>425</v>
      </c>
    </row>
    <row r="103" s="2" customFormat="1" ht="16.5" customHeight="1">
      <c r="A103" s="40"/>
      <c r="B103" s="41"/>
      <c r="C103" s="214" t="s">
        <v>197</v>
      </c>
      <c r="D103" s="214" t="s">
        <v>139</v>
      </c>
      <c r="E103" s="215" t="s">
        <v>426</v>
      </c>
      <c r="F103" s="216" t="s">
        <v>427</v>
      </c>
      <c r="G103" s="217" t="s">
        <v>421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144</v>
      </c>
      <c r="AT103" s="225" t="s">
        <v>139</v>
      </c>
      <c r="AU103" s="225" t="s">
        <v>78</v>
      </c>
      <c r="AY103" s="19" t="s">
        <v>137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144</v>
      </c>
      <c r="BM103" s="225" t="s">
        <v>428</v>
      </c>
    </row>
    <row r="104" s="2" customFormat="1" ht="16.5" customHeight="1">
      <c r="A104" s="40"/>
      <c r="B104" s="41"/>
      <c r="C104" s="214" t="s">
        <v>204</v>
      </c>
      <c r="D104" s="214" t="s">
        <v>139</v>
      </c>
      <c r="E104" s="215" t="s">
        <v>429</v>
      </c>
      <c r="F104" s="216" t="s">
        <v>430</v>
      </c>
      <c r="G104" s="217" t="s">
        <v>421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144</v>
      </c>
      <c r="AT104" s="225" t="s">
        <v>139</v>
      </c>
      <c r="AU104" s="225" t="s">
        <v>78</v>
      </c>
      <c r="AY104" s="19" t="s">
        <v>137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78</v>
      </c>
      <c r="BK104" s="226">
        <f>ROUND(I104*H104,2)</f>
        <v>0</v>
      </c>
      <c r="BL104" s="19" t="s">
        <v>144</v>
      </c>
      <c r="BM104" s="225" t="s">
        <v>431</v>
      </c>
    </row>
    <row r="105" s="2" customFormat="1" ht="21.75" customHeight="1">
      <c r="A105" s="40"/>
      <c r="B105" s="41"/>
      <c r="C105" s="214" t="s">
        <v>210</v>
      </c>
      <c r="D105" s="214" t="s">
        <v>139</v>
      </c>
      <c r="E105" s="215" t="s">
        <v>432</v>
      </c>
      <c r="F105" s="216" t="s">
        <v>433</v>
      </c>
      <c r="G105" s="217" t="s">
        <v>421</v>
      </c>
      <c r="H105" s="218">
        <v>2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144</v>
      </c>
      <c r="AT105" s="225" t="s">
        <v>139</v>
      </c>
      <c r="AU105" s="225" t="s">
        <v>78</v>
      </c>
      <c r="AY105" s="19" t="s">
        <v>137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144</v>
      </c>
      <c r="BM105" s="225" t="s">
        <v>434</v>
      </c>
    </row>
    <row r="106" s="12" customFormat="1" ht="25.92" customHeight="1">
      <c r="A106" s="12"/>
      <c r="B106" s="198"/>
      <c r="C106" s="199"/>
      <c r="D106" s="200" t="s">
        <v>70</v>
      </c>
      <c r="E106" s="201" t="s">
        <v>435</v>
      </c>
      <c r="F106" s="201" t="s">
        <v>435</v>
      </c>
      <c r="G106" s="199"/>
      <c r="H106" s="199"/>
      <c r="I106" s="202"/>
      <c r="J106" s="203">
        <f>BK106</f>
        <v>0</v>
      </c>
      <c r="K106" s="199"/>
      <c r="L106" s="204"/>
      <c r="M106" s="205"/>
      <c r="N106" s="206"/>
      <c r="O106" s="206"/>
      <c r="P106" s="207">
        <f>P107+P109+P111+P117+P124</f>
        <v>0</v>
      </c>
      <c r="Q106" s="206"/>
      <c r="R106" s="207">
        <f>R107+R109+R111+R117+R124</f>
        <v>0</v>
      </c>
      <c r="S106" s="206"/>
      <c r="T106" s="208">
        <f>T107+T109+T111+T117+T124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80</v>
      </c>
      <c r="AT106" s="210" t="s">
        <v>70</v>
      </c>
      <c r="AU106" s="210" t="s">
        <v>71</v>
      </c>
      <c r="AY106" s="209" t="s">
        <v>137</v>
      </c>
      <c r="BK106" s="211">
        <f>BK107+BK109+BK111+BK117+BK124</f>
        <v>0</v>
      </c>
    </row>
    <row r="107" s="12" customFormat="1" ht="22.8" customHeight="1">
      <c r="A107" s="12"/>
      <c r="B107" s="198"/>
      <c r="C107" s="199"/>
      <c r="D107" s="200" t="s">
        <v>70</v>
      </c>
      <c r="E107" s="212" t="s">
        <v>436</v>
      </c>
      <c r="F107" s="212" t="s">
        <v>437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P108</f>
        <v>0</v>
      </c>
      <c r="Q107" s="206"/>
      <c r="R107" s="207">
        <f>R108</f>
        <v>0</v>
      </c>
      <c r="S107" s="206"/>
      <c r="T107" s="208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78</v>
      </c>
      <c r="AT107" s="210" t="s">
        <v>70</v>
      </c>
      <c r="AU107" s="210" t="s">
        <v>78</v>
      </c>
      <c r="AY107" s="209" t="s">
        <v>137</v>
      </c>
      <c r="BK107" s="211">
        <f>BK108</f>
        <v>0</v>
      </c>
    </row>
    <row r="108" s="2" customFormat="1" ht="16.5" customHeight="1">
      <c r="A108" s="40"/>
      <c r="B108" s="41"/>
      <c r="C108" s="256" t="s">
        <v>218</v>
      </c>
      <c r="D108" s="256" t="s">
        <v>205</v>
      </c>
      <c r="E108" s="257" t="s">
        <v>438</v>
      </c>
      <c r="F108" s="258" t="s">
        <v>439</v>
      </c>
      <c r="G108" s="259" t="s">
        <v>304</v>
      </c>
      <c r="H108" s="260">
        <v>50</v>
      </c>
      <c r="I108" s="261"/>
      <c r="J108" s="262">
        <f>ROUND(I108*H108,2)</f>
        <v>0</v>
      </c>
      <c r="K108" s="258" t="s">
        <v>19</v>
      </c>
      <c r="L108" s="263"/>
      <c r="M108" s="264" t="s">
        <v>19</v>
      </c>
      <c r="N108" s="265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184</v>
      </c>
      <c r="AT108" s="225" t="s">
        <v>205</v>
      </c>
      <c r="AU108" s="225" t="s">
        <v>80</v>
      </c>
      <c r="AY108" s="19" t="s">
        <v>137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144</v>
      </c>
      <c r="BM108" s="225" t="s">
        <v>80</v>
      </c>
    </row>
    <row r="109" s="12" customFormat="1" ht="22.8" customHeight="1">
      <c r="A109" s="12"/>
      <c r="B109" s="198"/>
      <c r="C109" s="199"/>
      <c r="D109" s="200" t="s">
        <v>70</v>
      </c>
      <c r="E109" s="212" t="s">
        <v>440</v>
      </c>
      <c r="F109" s="212" t="s">
        <v>441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P110</f>
        <v>0</v>
      </c>
      <c r="Q109" s="206"/>
      <c r="R109" s="207">
        <f>R110</f>
        <v>0</v>
      </c>
      <c r="S109" s="206"/>
      <c r="T109" s="208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78</v>
      </c>
      <c r="AT109" s="210" t="s">
        <v>70</v>
      </c>
      <c r="AU109" s="210" t="s">
        <v>78</v>
      </c>
      <c r="AY109" s="209" t="s">
        <v>137</v>
      </c>
      <c r="BK109" s="211">
        <f>BK110</f>
        <v>0</v>
      </c>
    </row>
    <row r="110" s="2" customFormat="1" ht="21.75" customHeight="1">
      <c r="A110" s="40"/>
      <c r="B110" s="41"/>
      <c r="C110" s="256" t="s">
        <v>225</v>
      </c>
      <c r="D110" s="256" t="s">
        <v>205</v>
      </c>
      <c r="E110" s="257" t="s">
        <v>442</v>
      </c>
      <c r="F110" s="258" t="s">
        <v>443</v>
      </c>
      <c r="G110" s="259" t="s">
        <v>410</v>
      </c>
      <c r="H110" s="260">
        <v>3</v>
      </c>
      <c r="I110" s="261"/>
      <c r="J110" s="262">
        <f>ROUND(I110*H110,2)</f>
        <v>0</v>
      </c>
      <c r="K110" s="258" t="s">
        <v>19</v>
      </c>
      <c r="L110" s="263"/>
      <c r="M110" s="264" t="s">
        <v>19</v>
      </c>
      <c r="N110" s="265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184</v>
      </c>
      <c r="AT110" s="225" t="s">
        <v>205</v>
      </c>
      <c r="AU110" s="225" t="s">
        <v>80</v>
      </c>
      <c r="AY110" s="19" t="s">
        <v>137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144</v>
      </c>
      <c r="BM110" s="225" t="s">
        <v>144</v>
      </c>
    </row>
    <row r="111" s="12" customFormat="1" ht="22.8" customHeight="1">
      <c r="A111" s="12"/>
      <c r="B111" s="198"/>
      <c r="C111" s="199"/>
      <c r="D111" s="200" t="s">
        <v>70</v>
      </c>
      <c r="E111" s="212" t="s">
        <v>444</v>
      </c>
      <c r="F111" s="212" t="s">
        <v>445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SUM(P112:P116)</f>
        <v>0</v>
      </c>
      <c r="Q111" s="206"/>
      <c r="R111" s="207">
        <f>SUM(R112:R116)</f>
        <v>0</v>
      </c>
      <c r="S111" s="206"/>
      <c r="T111" s="208">
        <f>SUM(T112:T116)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78</v>
      </c>
      <c r="AT111" s="210" t="s">
        <v>70</v>
      </c>
      <c r="AU111" s="210" t="s">
        <v>78</v>
      </c>
      <c r="AY111" s="209" t="s">
        <v>137</v>
      </c>
      <c r="BK111" s="211">
        <f>SUM(BK112:BK116)</f>
        <v>0</v>
      </c>
    </row>
    <row r="112" s="2" customFormat="1" ht="16.5" customHeight="1">
      <c r="A112" s="40"/>
      <c r="B112" s="41"/>
      <c r="C112" s="256" t="s">
        <v>8</v>
      </c>
      <c r="D112" s="256" t="s">
        <v>205</v>
      </c>
      <c r="E112" s="257" t="s">
        <v>446</v>
      </c>
      <c r="F112" s="258" t="s">
        <v>447</v>
      </c>
      <c r="G112" s="259" t="s">
        <v>304</v>
      </c>
      <c r="H112" s="260">
        <v>20</v>
      </c>
      <c r="I112" s="261"/>
      <c r="J112" s="262">
        <f>ROUND(I112*H112,2)</f>
        <v>0</v>
      </c>
      <c r="K112" s="258" t="s">
        <v>19</v>
      </c>
      <c r="L112" s="263"/>
      <c r="M112" s="264" t="s">
        <v>19</v>
      </c>
      <c r="N112" s="265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184</v>
      </c>
      <c r="AT112" s="225" t="s">
        <v>205</v>
      </c>
      <c r="AU112" s="225" t="s">
        <v>80</v>
      </c>
      <c r="AY112" s="19" t="s">
        <v>137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78</v>
      </c>
      <c r="BK112" s="226">
        <f>ROUND(I112*H112,2)</f>
        <v>0</v>
      </c>
      <c r="BL112" s="19" t="s">
        <v>144</v>
      </c>
      <c r="BM112" s="225" t="s">
        <v>174</v>
      </c>
    </row>
    <row r="113" s="2" customFormat="1" ht="16.5" customHeight="1">
      <c r="A113" s="40"/>
      <c r="B113" s="41"/>
      <c r="C113" s="256" t="s">
        <v>237</v>
      </c>
      <c r="D113" s="256" t="s">
        <v>205</v>
      </c>
      <c r="E113" s="257" t="s">
        <v>448</v>
      </c>
      <c r="F113" s="258" t="s">
        <v>449</v>
      </c>
      <c r="G113" s="259" t="s">
        <v>410</v>
      </c>
      <c r="H113" s="260">
        <v>40</v>
      </c>
      <c r="I113" s="261"/>
      <c r="J113" s="262">
        <f>ROUND(I113*H113,2)</f>
        <v>0</v>
      </c>
      <c r="K113" s="258" t="s">
        <v>19</v>
      </c>
      <c r="L113" s="263"/>
      <c r="M113" s="264" t="s">
        <v>19</v>
      </c>
      <c r="N113" s="265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184</v>
      </c>
      <c r="AT113" s="225" t="s">
        <v>205</v>
      </c>
      <c r="AU113" s="225" t="s">
        <v>80</v>
      </c>
      <c r="AY113" s="19" t="s">
        <v>137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144</v>
      </c>
      <c r="BM113" s="225" t="s">
        <v>184</v>
      </c>
    </row>
    <row r="114" s="2" customFormat="1" ht="16.5" customHeight="1">
      <c r="A114" s="40"/>
      <c r="B114" s="41"/>
      <c r="C114" s="256" t="s">
        <v>246</v>
      </c>
      <c r="D114" s="256" t="s">
        <v>205</v>
      </c>
      <c r="E114" s="257" t="s">
        <v>450</v>
      </c>
      <c r="F114" s="258" t="s">
        <v>451</v>
      </c>
      <c r="G114" s="259" t="s">
        <v>304</v>
      </c>
      <c r="H114" s="260">
        <v>15</v>
      </c>
      <c r="I114" s="261"/>
      <c r="J114" s="262">
        <f>ROUND(I114*H114,2)</f>
        <v>0</v>
      </c>
      <c r="K114" s="258" t="s">
        <v>19</v>
      </c>
      <c r="L114" s="263"/>
      <c r="M114" s="264" t="s">
        <v>19</v>
      </c>
      <c r="N114" s="265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184</v>
      </c>
      <c r="AT114" s="225" t="s">
        <v>205</v>
      </c>
      <c r="AU114" s="225" t="s">
        <v>80</v>
      </c>
      <c r="AY114" s="19" t="s">
        <v>137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78</v>
      </c>
      <c r="BK114" s="226">
        <f>ROUND(I114*H114,2)</f>
        <v>0</v>
      </c>
      <c r="BL114" s="19" t="s">
        <v>144</v>
      </c>
      <c r="BM114" s="225" t="s">
        <v>197</v>
      </c>
    </row>
    <row r="115" s="2" customFormat="1" ht="16.5" customHeight="1">
      <c r="A115" s="40"/>
      <c r="B115" s="41"/>
      <c r="C115" s="256" t="s">
        <v>252</v>
      </c>
      <c r="D115" s="256" t="s">
        <v>205</v>
      </c>
      <c r="E115" s="257" t="s">
        <v>452</v>
      </c>
      <c r="F115" s="258" t="s">
        <v>453</v>
      </c>
      <c r="G115" s="259" t="s">
        <v>410</v>
      </c>
      <c r="H115" s="260">
        <v>2</v>
      </c>
      <c r="I115" s="261"/>
      <c r="J115" s="262">
        <f>ROUND(I115*H115,2)</f>
        <v>0</v>
      </c>
      <c r="K115" s="258" t="s">
        <v>19</v>
      </c>
      <c r="L115" s="263"/>
      <c r="M115" s="264" t="s">
        <v>19</v>
      </c>
      <c r="N115" s="265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184</v>
      </c>
      <c r="AT115" s="225" t="s">
        <v>205</v>
      </c>
      <c r="AU115" s="225" t="s">
        <v>80</v>
      </c>
      <c r="AY115" s="19" t="s">
        <v>137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144</v>
      </c>
      <c r="BM115" s="225" t="s">
        <v>210</v>
      </c>
    </row>
    <row r="116" s="2" customFormat="1" ht="16.5" customHeight="1">
      <c r="A116" s="40"/>
      <c r="B116" s="41"/>
      <c r="C116" s="256" t="s">
        <v>258</v>
      </c>
      <c r="D116" s="256" t="s">
        <v>205</v>
      </c>
      <c r="E116" s="257" t="s">
        <v>454</v>
      </c>
      <c r="F116" s="258" t="s">
        <v>455</v>
      </c>
      <c r="G116" s="259" t="s">
        <v>410</v>
      </c>
      <c r="H116" s="260">
        <v>2</v>
      </c>
      <c r="I116" s="261"/>
      <c r="J116" s="262">
        <f>ROUND(I116*H116,2)</f>
        <v>0</v>
      </c>
      <c r="K116" s="258" t="s">
        <v>19</v>
      </c>
      <c r="L116" s="263"/>
      <c r="M116" s="264" t="s">
        <v>19</v>
      </c>
      <c r="N116" s="265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184</v>
      </c>
      <c r="AT116" s="225" t="s">
        <v>205</v>
      </c>
      <c r="AU116" s="225" t="s">
        <v>80</v>
      </c>
      <c r="AY116" s="19" t="s">
        <v>137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144</v>
      </c>
      <c r="BM116" s="225" t="s">
        <v>225</v>
      </c>
    </row>
    <row r="117" s="12" customFormat="1" ht="22.8" customHeight="1">
      <c r="A117" s="12"/>
      <c r="B117" s="198"/>
      <c r="C117" s="199"/>
      <c r="D117" s="200" t="s">
        <v>70</v>
      </c>
      <c r="E117" s="212" t="s">
        <v>456</v>
      </c>
      <c r="F117" s="212" t="s">
        <v>457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SUM(P118:P123)</f>
        <v>0</v>
      </c>
      <c r="Q117" s="206"/>
      <c r="R117" s="207">
        <f>SUM(R118:R123)</f>
        <v>0</v>
      </c>
      <c r="S117" s="206"/>
      <c r="T117" s="208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78</v>
      </c>
      <c r="AT117" s="210" t="s">
        <v>70</v>
      </c>
      <c r="AU117" s="210" t="s">
        <v>78</v>
      </c>
      <c r="AY117" s="209" t="s">
        <v>137</v>
      </c>
      <c r="BK117" s="211">
        <f>SUM(BK118:BK123)</f>
        <v>0</v>
      </c>
    </row>
    <row r="118" s="2" customFormat="1" ht="16.5" customHeight="1">
      <c r="A118" s="40"/>
      <c r="B118" s="41"/>
      <c r="C118" s="256" t="s">
        <v>264</v>
      </c>
      <c r="D118" s="256" t="s">
        <v>205</v>
      </c>
      <c r="E118" s="257" t="s">
        <v>458</v>
      </c>
      <c r="F118" s="258" t="s">
        <v>459</v>
      </c>
      <c r="G118" s="259" t="s">
        <v>410</v>
      </c>
      <c r="H118" s="260">
        <v>4</v>
      </c>
      <c r="I118" s="261"/>
      <c r="J118" s="262">
        <f>ROUND(I118*H118,2)</f>
        <v>0</v>
      </c>
      <c r="K118" s="258" t="s">
        <v>19</v>
      </c>
      <c r="L118" s="263"/>
      <c r="M118" s="264" t="s">
        <v>19</v>
      </c>
      <c r="N118" s="265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184</v>
      </c>
      <c r="AT118" s="225" t="s">
        <v>205</v>
      </c>
      <c r="AU118" s="225" t="s">
        <v>80</v>
      </c>
      <c r="AY118" s="19" t="s">
        <v>137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78</v>
      </c>
      <c r="BK118" s="226">
        <f>ROUND(I118*H118,2)</f>
        <v>0</v>
      </c>
      <c r="BL118" s="19" t="s">
        <v>144</v>
      </c>
      <c r="BM118" s="225" t="s">
        <v>237</v>
      </c>
    </row>
    <row r="119" s="2" customFormat="1" ht="16.5" customHeight="1">
      <c r="A119" s="40"/>
      <c r="B119" s="41"/>
      <c r="C119" s="256" t="s">
        <v>7</v>
      </c>
      <c r="D119" s="256" t="s">
        <v>205</v>
      </c>
      <c r="E119" s="257" t="s">
        <v>460</v>
      </c>
      <c r="F119" s="258" t="s">
        <v>461</v>
      </c>
      <c r="G119" s="259" t="s">
        <v>304</v>
      </c>
      <c r="H119" s="260">
        <v>20</v>
      </c>
      <c r="I119" s="261"/>
      <c r="J119" s="262">
        <f>ROUND(I119*H119,2)</f>
        <v>0</v>
      </c>
      <c r="K119" s="258" t="s">
        <v>19</v>
      </c>
      <c r="L119" s="263"/>
      <c r="M119" s="264" t="s">
        <v>19</v>
      </c>
      <c r="N119" s="265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184</v>
      </c>
      <c r="AT119" s="225" t="s">
        <v>205</v>
      </c>
      <c r="AU119" s="225" t="s">
        <v>80</v>
      </c>
      <c r="AY119" s="19" t="s">
        <v>137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78</v>
      </c>
      <c r="BK119" s="226">
        <f>ROUND(I119*H119,2)</f>
        <v>0</v>
      </c>
      <c r="BL119" s="19" t="s">
        <v>144</v>
      </c>
      <c r="BM119" s="225" t="s">
        <v>252</v>
      </c>
    </row>
    <row r="120" s="2" customFormat="1" ht="16.5" customHeight="1">
      <c r="A120" s="40"/>
      <c r="B120" s="41"/>
      <c r="C120" s="256" t="s">
        <v>274</v>
      </c>
      <c r="D120" s="256" t="s">
        <v>205</v>
      </c>
      <c r="E120" s="257" t="s">
        <v>462</v>
      </c>
      <c r="F120" s="258" t="s">
        <v>463</v>
      </c>
      <c r="G120" s="259" t="s">
        <v>410</v>
      </c>
      <c r="H120" s="260">
        <v>2</v>
      </c>
      <c r="I120" s="261"/>
      <c r="J120" s="262">
        <f>ROUND(I120*H120,2)</f>
        <v>0</v>
      </c>
      <c r="K120" s="258" t="s">
        <v>19</v>
      </c>
      <c r="L120" s="263"/>
      <c r="M120" s="264" t="s">
        <v>19</v>
      </c>
      <c r="N120" s="265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184</v>
      </c>
      <c r="AT120" s="225" t="s">
        <v>205</v>
      </c>
      <c r="AU120" s="225" t="s">
        <v>80</v>
      </c>
      <c r="AY120" s="19" t="s">
        <v>137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144</v>
      </c>
      <c r="BM120" s="225" t="s">
        <v>264</v>
      </c>
    </row>
    <row r="121" s="2" customFormat="1" ht="16.5" customHeight="1">
      <c r="A121" s="40"/>
      <c r="B121" s="41"/>
      <c r="C121" s="256" t="s">
        <v>280</v>
      </c>
      <c r="D121" s="256" t="s">
        <v>205</v>
      </c>
      <c r="E121" s="257" t="s">
        <v>464</v>
      </c>
      <c r="F121" s="258" t="s">
        <v>465</v>
      </c>
      <c r="G121" s="259" t="s">
        <v>410</v>
      </c>
      <c r="H121" s="260">
        <v>2</v>
      </c>
      <c r="I121" s="261"/>
      <c r="J121" s="262">
        <f>ROUND(I121*H121,2)</f>
        <v>0</v>
      </c>
      <c r="K121" s="258" t="s">
        <v>19</v>
      </c>
      <c r="L121" s="263"/>
      <c r="M121" s="264" t="s">
        <v>19</v>
      </c>
      <c r="N121" s="265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184</v>
      </c>
      <c r="AT121" s="225" t="s">
        <v>205</v>
      </c>
      <c r="AU121" s="225" t="s">
        <v>80</v>
      </c>
      <c r="AY121" s="19" t="s">
        <v>137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78</v>
      </c>
      <c r="BK121" s="226">
        <f>ROUND(I121*H121,2)</f>
        <v>0</v>
      </c>
      <c r="BL121" s="19" t="s">
        <v>144</v>
      </c>
      <c r="BM121" s="225" t="s">
        <v>274</v>
      </c>
    </row>
    <row r="122" s="2" customFormat="1" ht="16.5" customHeight="1">
      <c r="A122" s="40"/>
      <c r="B122" s="41"/>
      <c r="C122" s="256" t="s">
        <v>285</v>
      </c>
      <c r="D122" s="256" t="s">
        <v>205</v>
      </c>
      <c r="E122" s="257" t="s">
        <v>466</v>
      </c>
      <c r="F122" s="258" t="s">
        <v>467</v>
      </c>
      <c r="G122" s="259" t="s">
        <v>410</v>
      </c>
      <c r="H122" s="260">
        <v>2</v>
      </c>
      <c r="I122" s="261"/>
      <c r="J122" s="262">
        <f>ROUND(I122*H122,2)</f>
        <v>0</v>
      </c>
      <c r="K122" s="258" t="s">
        <v>19</v>
      </c>
      <c r="L122" s="263"/>
      <c r="M122" s="264" t="s">
        <v>19</v>
      </c>
      <c r="N122" s="265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184</v>
      </c>
      <c r="AT122" s="225" t="s">
        <v>205</v>
      </c>
      <c r="AU122" s="225" t="s">
        <v>80</v>
      </c>
      <c r="AY122" s="19" t="s">
        <v>137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144</v>
      </c>
      <c r="BM122" s="225" t="s">
        <v>285</v>
      </c>
    </row>
    <row r="123" s="2" customFormat="1" ht="16.5" customHeight="1">
      <c r="A123" s="40"/>
      <c r="B123" s="41"/>
      <c r="C123" s="256" t="s">
        <v>289</v>
      </c>
      <c r="D123" s="256" t="s">
        <v>205</v>
      </c>
      <c r="E123" s="257" t="s">
        <v>468</v>
      </c>
      <c r="F123" s="258" t="s">
        <v>469</v>
      </c>
      <c r="G123" s="259" t="s">
        <v>410</v>
      </c>
      <c r="H123" s="260">
        <v>2</v>
      </c>
      <c r="I123" s="261"/>
      <c r="J123" s="262">
        <f>ROUND(I123*H123,2)</f>
        <v>0</v>
      </c>
      <c r="K123" s="258" t="s">
        <v>19</v>
      </c>
      <c r="L123" s="263"/>
      <c r="M123" s="264" t="s">
        <v>19</v>
      </c>
      <c r="N123" s="265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184</v>
      </c>
      <c r="AT123" s="225" t="s">
        <v>205</v>
      </c>
      <c r="AU123" s="225" t="s">
        <v>80</v>
      </c>
      <c r="AY123" s="19" t="s">
        <v>137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144</v>
      </c>
      <c r="BM123" s="225" t="s">
        <v>296</v>
      </c>
    </row>
    <row r="124" s="12" customFormat="1" ht="22.8" customHeight="1">
      <c r="A124" s="12"/>
      <c r="B124" s="198"/>
      <c r="C124" s="199"/>
      <c r="D124" s="200" t="s">
        <v>70</v>
      </c>
      <c r="E124" s="212" t="s">
        <v>470</v>
      </c>
      <c r="F124" s="212" t="s">
        <v>470</v>
      </c>
      <c r="G124" s="199"/>
      <c r="H124" s="199"/>
      <c r="I124" s="202"/>
      <c r="J124" s="213">
        <f>BK124</f>
        <v>0</v>
      </c>
      <c r="K124" s="199"/>
      <c r="L124" s="204"/>
      <c r="M124" s="205"/>
      <c r="N124" s="206"/>
      <c r="O124" s="206"/>
      <c r="P124" s="207">
        <f>P125</f>
        <v>0</v>
      </c>
      <c r="Q124" s="206"/>
      <c r="R124" s="207">
        <f>R125</f>
        <v>0</v>
      </c>
      <c r="S124" s="206"/>
      <c r="T124" s="20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78</v>
      </c>
      <c r="AT124" s="210" t="s">
        <v>70</v>
      </c>
      <c r="AU124" s="210" t="s">
        <v>78</v>
      </c>
      <c r="AY124" s="209" t="s">
        <v>137</v>
      </c>
      <c r="BK124" s="211">
        <f>BK125</f>
        <v>0</v>
      </c>
    </row>
    <row r="125" s="2" customFormat="1" ht="16.5" customHeight="1">
      <c r="A125" s="40"/>
      <c r="B125" s="41"/>
      <c r="C125" s="214" t="s">
        <v>296</v>
      </c>
      <c r="D125" s="214" t="s">
        <v>139</v>
      </c>
      <c r="E125" s="215" t="s">
        <v>78</v>
      </c>
      <c r="F125" s="216" t="s">
        <v>471</v>
      </c>
      <c r="G125" s="217" t="s">
        <v>472</v>
      </c>
      <c r="H125" s="218">
        <v>6</v>
      </c>
      <c r="I125" s="219"/>
      <c r="J125" s="220">
        <f>ROUND(I125*H125,2)</f>
        <v>0</v>
      </c>
      <c r="K125" s="216" t="s">
        <v>19</v>
      </c>
      <c r="L125" s="46"/>
      <c r="M125" s="270" t="s">
        <v>19</v>
      </c>
      <c r="N125" s="271" t="s">
        <v>42</v>
      </c>
      <c r="O125" s="268"/>
      <c r="P125" s="272">
        <f>O125*H125</f>
        <v>0</v>
      </c>
      <c r="Q125" s="272">
        <v>0</v>
      </c>
      <c r="R125" s="272">
        <f>Q125*H125</f>
        <v>0</v>
      </c>
      <c r="S125" s="272">
        <v>0</v>
      </c>
      <c r="T125" s="273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144</v>
      </c>
      <c r="AT125" s="225" t="s">
        <v>139</v>
      </c>
      <c r="AU125" s="225" t="s">
        <v>80</v>
      </c>
      <c r="AY125" s="19" t="s">
        <v>137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78</v>
      </c>
      <c r="BK125" s="226">
        <f>ROUND(I125*H125,2)</f>
        <v>0</v>
      </c>
      <c r="BL125" s="19" t="s">
        <v>144</v>
      </c>
      <c r="BM125" s="225" t="s">
        <v>309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lFK9OSHI51EuJUvfztporadiSU3eUYkRtcLHSCIG9njD+15juedVxmluU0gXWcHB0fkR2zXp8cEqpqmrObSb3Q==" hashValue="NRHL66qYCgTewZZH+AqQ+jAodW7dVAgs9aNcABTGXriW2I7C7SKXf1JOKJgbaegSYJAU0ZkAD8+CyqW6lPpbfg==" algorithmName="SHA-512" password="CC35"/>
  <autoFilter ref="C91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atria objektu na ul. V Zálomu 1, Ostrava-Zábřeh</v>
      </c>
      <c r="F7" s="144"/>
      <c r="G7" s="144"/>
      <c r="H7" s="144"/>
      <c r="L7" s="22"/>
    </row>
    <row r="8" s="1" customFormat="1" ht="12" customHeight="1">
      <c r="B8" s="22"/>
      <c r="D8" s="144" t="s">
        <v>106</v>
      </c>
      <c r="L8" s="22"/>
    </row>
    <row r="9" s="2" customFormat="1" ht="16.5" customHeight="1">
      <c r="A9" s="40"/>
      <c r="B9" s="46"/>
      <c r="C9" s="40"/>
      <c r="D9" s="40"/>
      <c r="E9" s="145" t="s">
        <v>473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108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474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24. 3. 2023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ROUND((SUM(BE99:BE485)),  2)</f>
        <v>0</v>
      </c>
      <c r="G35" s="40"/>
      <c r="H35" s="40"/>
      <c r="I35" s="159">
        <v>0.20999999999999999</v>
      </c>
      <c r="J35" s="158">
        <f>ROUND(((SUM(BE99:BE485))*I35),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ROUND((SUM(BF99:BF485)),  2)</f>
        <v>0</v>
      </c>
      <c r="G36" s="40"/>
      <c r="H36" s="40"/>
      <c r="I36" s="159">
        <v>0.14999999999999999</v>
      </c>
      <c r="J36" s="158">
        <f>ROUND(((SUM(BF99:BF485))*I36),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ROUND((SUM(BG99:BG485)),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ROUND((SUM(BH99:BH485)),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ROUND((SUM(BI99:BI485)),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atria objektu na ul. V Zálomu 1, Ostrava-Zábřeh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473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108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Zpevněné plochy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parcely č. 287/29, 4591</v>
      </c>
      <c r="G56" s="42"/>
      <c r="H56" s="42"/>
      <c r="I56" s="34" t="s">
        <v>23</v>
      </c>
      <c r="J56" s="74" t="str">
        <f>IF(J14="","",J14)</f>
        <v>24. 3. 2023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SMO, městský obvod Ostrava - Jih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113</v>
      </c>
    </row>
    <row r="64" s="9" customFormat="1" ht="24.96" customHeight="1">
      <c r="A64" s="9"/>
      <c r="B64" s="176"/>
      <c r="C64" s="177"/>
      <c r="D64" s="178" t="s">
        <v>114</v>
      </c>
      <c r="E64" s="179"/>
      <c r="F64" s="179"/>
      <c r="G64" s="179"/>
      <c r="H64" s="179"/>
      <c r="I64" s="179"/>
      <c r="J64" s="180">
        <f>J100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115</v>
      </c>
      <c r="E65" s="184"/>
      <c r="F65" s="184"/>
      <c r="G65" s="184"/>
      <c r="H65" s="184"/>
      <c r="I65" s="184"/>
      <c r="J65" s="185">
        <f>J101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116</v>
      </c>
      <c r="E66" s="184"/>
      <c r="F66" s="184"/>
      <c r="G66" s="184"/>
      <c r="H66" s="184"/>
      <c r="I66" s="184"/>
      <c r="J66" s="185">
        <f>J266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475</v>
      </c>
      <c r="E67" s="184"/>
      <c r="F67" s="184"/>
      <c r="G67" s="184"/>
      <c r="H67" s="184"/>
      <c r="I67" s="184"/>
      <c r="J67" s="185">
        <f>J290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476</v>
      </c>
      <c r="E68" s="184"/>
      <c r="F68" s="184"/>
      <c r="G68" s="184"/>
      <c r="H68" s="184"/>
      <c r="I68" s="184"/>
      <c r="J68" s="185">
        <f>J293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477</v>
      </c>
      <c r="E69" s="184"/>
      <c r="F69" s="184"/>
      <c r="G69" s="184"/>
      <c r="H69" s="184"/>
      <c r="I69" s="184"/>
      <c r="J69" s="185">
        <f>J320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478</v>
      </c>
      <c r="E70" s="184"/>
      <c r="F70" s="184"/>
      <c r="G70" s="184"/>
      <c r="H70" s="184"/>
      <c r="I70" s="184"/>
      <c r="J70" s="185">
        <f>J340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479</v>
      </c>
      <c r="E71" s="184"/>
      <c r="F71" s="184"/>
      <c r="G71" s="184"/>
      <c r="H71" s="184"/>
      <c r="I71" s="184"/>
      <c r="J71" s="185">
        <f>J356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480</v>
      </c>
      <c r="E72" s="184"/>
      <c r="F72" s="184"/>
      <c r="G72" s="184"/>
      <c r="H72" s="184"/>
      <c r="I72" s="184"/>
      <c r="J72" s="185">
        <f>J401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481</v>
      </c>
      <c r="E73" s="184"/>
      <c r="F73" s="184"/>
      <c r="G73" s="184"/>
      <c r="H73" s="184"/>
      <c r="I73" s="184"/>
      <c r="J73" s="185">
        <f>J448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117</v>
      </c>
      <c r="E74" s="184"/>
      <c r="F74" s="184"/>
      <c r="G74" s="184"/>
      <c r="H74" s="184"/>
      <c r="I74" s="184"/>
      <c r="J74" s="185">
        <f>J467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118</v>
      </c>
      <c r="E75" s="179"/>
      <c r="F75" s="179"/>
      <c r="G75" s="179"/>
      <c r="H75" s="179"/>
      <c r="I75" s="179"/>
      <c r="J75" s="180">
        <f>J470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2"/>
      <c r="C76" s="127"/>
      <c r="D76" s="183" t="s">
        <v>482</v>
      </c>
      <c r="E76" s="184"/>
      <c r="F76" s="184"/>
      <c r="G76" s="184"/>
      <c r="H76" s="184"/>
      <c r="I76" s="184"/>
      <c r="J76" s="185">
        <f>J471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120</v>
      </c>
      <c r="E77" s="184"/>
      <c r="F77" s="184"/>
      <c r="G77" s="184"/>
      <c r="H77" s="184"/>
      <c r="I77" s="184"/>
      <c r="J77" s="185">
        <f>J479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122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1" t="str">
        <f>E7</f>
        <v>Rekonstrukce atria objektu na ul. V Zálomu 1, Ostrava-Zábřeh</v>
      </c>
      <c r="F87" s="34"/>
      <c r="G87" s="34"/>
      <c r="H87" s="34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" customFormat="1" ht="12" customHeight="1">
      <c r="B88" s="23"/>
      <c r="C88" s="34" t="s">
        <v>106</v>
      </c>
      <c r="D88" s="24"/>
      <c r="E88" s="24"/>
      <c r="F88" s="24"/>
      <c r="G88" s="24"/>
      <c r="H88" s="24"/>
      <c r="I88" s="24"/>
      <c r="J88" s="24"/>
      <c r="K88" s="24"/>
      <c r="L88" s="22"/>
    </row>
    <row r="89" s="2" customFormat="1" ht="16.5" customHeight="1">
      <c r="A89" s="40"/>
      <c r="B89" s="41"/>
      <c r="C89" s="42"/>
      <c r="D89" s="42"/>
      <c r="E89" s="171" t="s">
        <v>473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108</v>
      </c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E11</f>
        <v>01 - Zpevněné plochy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F14</f>
        <v>parcely č. 287/29, 4591</v>
      </c>
      <c r="G93" s="42"/>
      <c r="H93" s="42"/>
      <c r="I93" s="34" t="s">
        <v>23</v>
      </c>
      <c r="J93" s="74" t="str">
        <f>IF(J14="","",J14)</f>
        <v>24. 3. 2023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5.65" customHeight="1">
      <c r="A95" s="40"/>
      <c r="B95" s="41"/>
      <c r="C95" s="34" t="s">
        <v>25</v>
      </c>
      <c r="D95" s="42"/>
      <c r="E95" s="42"/>
      <c r="F95" s="29" t="str">
        <f>E17</f>
        <v>SMO, městský obvod Ostrava - Jih</v>
      </c>
      <c r="G95" s="42"/>
      <c r="H95" s="42"/>
      <c r="I95" s="34" t="s">
        <v>31</v>
      </c>
      <c r="J95" s="38" t="str">
        <f>E23</f>
        <v>Dopravní projekce Bojko s.r.o.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5.65" customHeight="1">
      <c r="A96" s="40"/>
      <c r="B96" s="41"/>
      <c r="C96" s="34" t="s">
        <v>29</v>
      </c>
      <c r="D96" s="42"/>
      <c r="E96" s="42"/>
      <c r="F96" s="29" t="str">
        <f>IF(E20="","",E20)</f>
        <v>Vyplň údaj</v>
      </c>
      <c r="G96" s="42"/>
      <c r="H96" s="42"/>
      <c r="I96" s="34" t="s">
        <v>34</v>
      </c>
      <c r="J96" s="38" t="str">
        <f>E26</f>
        <v>Dopravní projekce Bojko s.r.o.</v>
      </c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87"/>
      <c r="B98" s="188"/>
      <c r="C98" s="189" t="s">
        <v>123</v>
      </c>
      <c r="D98" s="190" t="s">
        <v>56</v>
      </c>
      <c r="E98" s="190" t="s">
        <v>52</v>
      </c>
      <c r="F98" s="190" t="s">
        <v>53</v>
      </c>
      <c r="G98" s="190" t="s">
        <v>124</v>
      </c>
      <c r="H98" s="190" t="s">
        <v>125</v>
      </c>
      <c r="I98" s="190" t="s">
        <v>126</v>
      </c>
      <c r="J98" s="190" t="s">
        <v>112</v>
      </c>
      <c r="K98" s="191" t="s">
        <v>127</v>
      </c>
      <c r="L98" s="192"/>
      <c r="M98" s="94" t="s">
        <v>19</v>
      </c>
      <c r="N98" s="95" t="s">
        <v>41</v>
      </c>
      <c r="O98" s="95" t="s">
        <v>128</v>
      </c>
      <c r="P98" s="95" t="s">
        <v>129</v>
      </c>
      <c r="Q98" s="95" t="s">
        <v>130</v>
      </c>
      <c r="R98" s="95" t="s">
        <v>131</v>
      </c>
      <c r="S98" s="95" t="s">
        <v>132</v>
      </c>
      <c r="T98" s="96" t="s">
        <v>133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40"/>
      <c r="B99" s="41"/>
      <c r="C99" s="101" t="s">
        <v>134</v>
      </c>
      <c r="D99" s="42"/>
      <c r="E99" s="42"/>
      <c r="F99" s="42"/>
      <c r="G99" s="42"/>
      <c r="H99" s="42"/>
      <c r="I99" s="42"/>
      <c r="J99" s="193">
        <f>BK99</f>
        <v>0</v>
      </c>
      <c r="K99" s="42"/>
      <c r="L99" s="46"/>
      <c r="M99" s="97"/>
      <c r="N99" s="194"/>
      <c r="O99" s="98"/>
      <c r="P99" s="195">
        <f>P100+P470</f>
        <v>0</v>
      </c>
      <c r="Q99" s="98"/>
      <c r="R99" s="195">
        <f>R100+R470</f>
        <v>319.48889709331951</v>
      </c>
      <c r="S99" s="98"/>
      <c r="T99" s="196">
        <f>T100+T470</f>
        <v>852.41999999999996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70</v>
      </c>
      <c r="AU99" s="19" t="s">
        <v>113</v>
      </c>
      <c r="BK99" s="197">
        <f>BK100+BK470</f>
        <v>0</v>
      </c>
    </row>
    <row r="100" s="12" customFormat="1" ht="25.92" customHeight="1">
      <c r="A100" s="12"/>
      <c r="B100" s="198"/>
      <c r="C100" s="199"/>
      <c r="D100" s="200" t="s">
        <v>70</v>
      </c>
      <c r="E100" s="201" t="s">
        <v>135</v>
      </c>
      <c r="F100" s="201" t="s">
        <v>136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P101+P266+P290+P293+P320+P340+P356+P401+P448+P467</f>
        <v>0</v>
      </c>
      <c r="Q100" s="206"/>
      <c r="R100" s="207">
        <f>R101+R266+R290+R293+R320+R340+R356+R401+R448+R467</f>
        <v>318.1178620933195</v>
      </c>
      <c r="S100" s="206"/>
      <c r="T100" s="208">
        <f>T101+T266+T290+T293+T320+T340+T356+T401+T448+T467</f>
        <v>852.41999999999996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78</v>
      </c>
      <c r="AT100" s="210" t="s">
        <v>70</v>
      </c>
      <c r="AU100" s="210" t="s">
        <v>71</v>
      </c>
      <c r="AY100" s="209" t="s">
        <v>137</v>
      </c>
      <c r="BK100" s="211">
        <f>BK101+BK266+BK290+BK293+BK320+BK340+BK356+BK401+BK448+BK467</f>
        <v>0</v>
      </c>
    </row>
    <row r="101" s="12" customFormat="1" ht="22.8" customHeight="1">
      <c r="A101" s="12"/>
      <c r="B101" s="198"/>
      <c r="C101" s="199"/>
      <c r="D101" s="200" t="s">
        <v>70</v>
      </c>
      <c r="E101" s="212" t="s">
        <v>78</v>
      </c>
      <c r="F101" s="212" t="s">
        <v>138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SUM(P102:P265)</f>
        <v>0</v>
      </c>
      <c r="Q101" s="206"/>
      <c r="R101" s="207">
        <f>SUM(R102:R265)</f>
        <v>47.341250160000001</v>
      </c>
      <c r="S101" s="206"/>
      <c r="T101" s="208">
        <f>SUM(T102:T265)</f>
        <v>682.5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78</v>
      </c>
      <c r="AT101" s="210" t="s">
        <v>70</v>
      </c>
      <c r="AU101" s="210" t="s">
        <v>78</v>
      </c>
      <c r="AY101" s="209" t="s">
        <v>137</v>
      </c>
      <c r="BK101" s="211">
        <f>SUM(BK102:BK265)</f>
        <v>0</v>
      </c>
    </row>
    <row r="102" s="2" customFormat="1" ht="24.15" customHeight="1">
      <c r="A102" s="40"/>
      <c r="B102" s="41"/>
      <c r="C102" s="214" t="s">
        <v>78</v>
      </c>
      <c r="D102" s="214" t="s">
        <v>139</v>
      </c>
      <c r="E102" s="215" t="s">
        <v>483</v>
      </c>
      <c r="F102" s="216" t="s">
        <v>484</v>
      </c>
      <c r="G102" s="217" t="s">
        <v>213</v>
      </c>
      <c r="H102" s="218">
        <v>625.5</v>
      </c>
      <c r="I102" s="219"/>
      <c r="J102" s="220">
        <f>ROUND(I102*H102,2)</f>
        <v>0</v>
      </c>
      <c r="K102" s="216" t="s">
        <v>143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144</v>
      </c>
      <c r="AT102" s="225" t="s">
        <v>139</v>
      </c>
      <c r="AU102" s="225" t="s">
        <v>80</v>
      </c>
      <c r="AY102" s="19" t="s">
        <v>137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144</v>
      </c>
      <c r="BM102" s="225" t="s">
        <v>485</v>
      </c>
    </row>
    <row r="103" s="2" customFormat="1">
      <c r="A103" s="40"/>
      <c r="B103" s="41"/>
      <c r="C103" s="42"/>
      <c r="D103" s="227" t="s">
        <v>146</v>
      </c>
      <c r="E103" s="42"/>
      <c r="F103" s="228" t="s">
        <v>486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146</v>
      </c>
      <c r="AU103" s="19" t="s">
        <v>80</v>
      </c>
    </row>
    <row r="104" s="2" customFormat="1">
      <c r="A104" s="40"/>
      <c r="B104" s="41"/>
      <c r="C104" s="42"/>
      <c r="D104" s="234" t="s">
        <v>171</v>
      </c>
      <c r="E104" s="42"/>
      <c r="F104" s="255" t="s">
        <v>487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171</v>
      </c>
      <c r="AU104" s="19" t="s">
        <v>80</v>
      </c>
    </row>
    <row r="105" s="13" customFormat="1">
      <c r="A105" s="13"/>
      <c r="B105" s="232"/>
      <c r="C105" s="233"/>
      <c r="D105" s="234" t="s">
        <v>148</v>
      </c>
      <c r="E105" s="235" t="s">
        <v>19</v>
      </c>
      <c r="F105" s="236" t="s">
        <v>488</v>
      </c>
      <c r="G105" s="233"/>
      <c r="H105" s="237">
        <v>530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148</v>
      </c>
      <c r="AU105" s="243" t="s">
        <v>80</v>
      </c>
      <c r="AV105" s="13" t="s">
        <v>80</v>
      </c>
      <c r="AW105" s="13" t="s">
        <v>33</v>
      </c>
      <c r="AX105" s="13" t="s">
        <v>71</v>
      </c>
      <c r="AY105" s="243" t="s">
        <v>137</v>
      </c>
    </row>
    <row r="106" s="13" customFormat="1">
      <c r="A106" s="13"/>
      <c r="B106" s="232"/>
      <c r="C106" s="233"/>
      <c r="D106" s="234" t="s">
        <v>148</v>
      </c>
      <c r="E106" s="235" t="s">
        <v>19</v>
      </c>
      <c r="F106" s="236" t="s">
        <v>489</v>
      </c>
      <c r="G106" s="233"/>
      <c r="H106" s="237">
        <v>95.5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148</v>
      </c>
      <c r="AU106" s="243" t="s">
        <v>80</v>
      </c>
      <c r="AV106" s="13" t="s">
        <v>80</v>
      </c>
      <c r="AW106" s="13" t="s">
        <v>33</v>
      </c>
      <c r="AX106" s="13" t="s">
        <v>71</v>
      </c>
      <c r="AY106" s="243" t="s">
        <v>137</v>
      </c>
    </row>
    <row r="107" s="14" customFormat="1">
      <c r="A107" s="14"/>
      <c r="B107" s="244"/>
      <c r="C107" s="245"/>
      <c r="D107" s="234" t="s">
        <v>148</v>
      </c>
      <c r="E107" s="246" t="s">
        <v>19</v>
      </c>
      <c r="F107" s="247" t="s">
        <v>152</v>
      </c>
      <c r="G107" s="245"/>
      <c r="H107" s="248">
        <v>625.5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148</v>
      </c>
      <c r="AU107" s="254" t="s">
        <v>80</v>
      </c>
      <c r="AV107" s="14" t="s">
        <v>144</v>
      </c>
      <c r="AW107" s="14" t="s">
        <v>33</v>
      </c>
      <c r="AX107" s="14" t="s">
        <v>78</v>
      </c>
      <c r="AY107" s="254" t="s">
        <v>137</v>
      </c>
    </row>
    <row r="108" s="2" customFormat="1" ht="44.25" customHeight="1">
      <c r="A108" s="40"/>
      <c r="B108" s="41"/>
      <c r="C108" s="214" t="s">
        <v>80</v>
      </c>
      <c r="D108" s="214" t="s">
        <v>139</v>
      </c>
      <c r="E108" s="215" t="s">
        <v>490</v>
      </c>
      <c r="F108" s="216" t="s">
        <v>491</v>
      </c>
      <c r="G108" s="217" t="s">
        <v>213</v>
      </c>
      <c r="H108" s="218">
        <v>134</v>
      </c>
      <c r="I108" s="219"/>
      <c r="J108" s="220">
        <f>ROUND(I108*H108,2)</f>
        <v>0</v>
      </c>
      <c r="K108" s="216" t="s">
        <v>143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144</v>
      </c>
      <c r="AT108" s="225" t="s">
        <v>139</v>
      </c>
      <c r="AU108" s="225" t="s">
        <v>80</v>
      </c>
      <c r="AY108" s="19" t="s">
        <v>137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144</v>
      </c>
      <c r="BM108" s="225" t="s">
        <v>492</v>
      </c>
    </row>
    <row r="109" s="2" customFormat="1">
      <c r="A109" s="40"/>
      <c r="B109" s="41"/>
      <c r="C109" s="42"/>
      <c r="D109" s="227" t="s">
        <v>146</v>
      </c>
      <c r="E109" s="42"/>
      <c r="F109" s="228" t="s">
        <v>493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146</v>
      </c>
      <c r="AU109" s="19" t="s">
        <v>80</v>
      </c>
    </row>
    <row r="110" s="13" customFormat="1">
      <c r="A110" s="13"/>
      <c r="B110" s="232"/>
      <c r="C110" s="233"/>
      <c r="D110" s="234" t="s">
        <v>148</v>
      </c>
      <c r="E110" s="235" t="s">
        <v>19</v>
      </c>
      <c r="F110" s="236" t="s">
        <v>494</v>
      </c>
      <c r="G110" s="233"/>
      <c r="H110" s="237">
        <v>134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148</v>
      </c>
      <c r="AU110" s="243" t="s">
        <v>80</v>
      </c>
      <c r="AV110" s="13" t="s">
        <v>80</v>
      </c>
      <c r="AW110" s="13" t="s">
        <v>33</v>
      </c>
      <c r="AX110" s="13" t="s">
        <v>78</v>
      </c>
      <c r="AY110" s="243" t="s">
        <v>137</v>
      </c>
    </row>
    <row r="111" s="2" customFormat="1" ht="37.8" customHeight="1">
      <c r="A111" s="40"/>
      <c r="B111" s="41"/>
      <c r="C111" s="214" t="s">
        <v>157</v>
      </c>
      <c r="D111" s="214" t="s">
        <v>139</v>
      </c>
      <c r="E111" s="215" t="s">
        <v>495</v>
      </c>
      <c r="F111" s="216" t="s">
        <v>496</v>
      </c>
      <c r="G111" s="217" t="s">
        <v>292</v>
      </c>
      <c r="H111" s="218">
        <v>2</v>
      </c>
      <c r="I111" s="219"/>
      <c r="J111" s="220">
        <f>ROUND(I111*H111,2)</f>
        <v>0</v>
      </c>
      <c r="K111" s="216" t="s">
        <v>143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144</v>
      </c>
      <c r="AT111" s="225" t="s">
        <v>139</v>
      </c>
      <c r="AU111" s="225" t="s">
        <v>80</v>
      </c>
      <c r="AY111" s="19" t="s">
        <v>137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78</v>
      </c>
      <c r="BK111" s="226">
        <f>ROUND(I111*H111,2)</f>
        <v>0</v>
      </c>
      <c r="BL111" s="19" t="s">
        <v>144</v>
      </c>
      <c r="BM111" s="225" t="s">
        <v>497</v>
      </c>
    </row>
    <row r="112" s="2" customFormat="1">
      <c r="A112" s="40"/>
      <c r="B112" s="41"/>
      <c r="C112" s="42"/>
      <c r="D112" s="227" t="s">
        <v>146</v>
      </c>
      <c r="E112" s="42"/>
      <c r="F112" s="228" t="s">
        <v>498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146</v>
      </c>
      <c r="AU112" s="19" t="s">
        <v>80</v>
      </c>
    </row>
    <row r="113" s="2" customFormat="1" ht="33" customHeight="1">
      <c r="A113" s="40"/>
      <c r="B113" s="41"/>
      <c r="C113" s="214" t="s">
        <v>144</v>
      </c>
      <c r="D113" s="214" t="s">
        <v>139</v>
      </c>
      <c r="E113" s="215" t="s">
        <v>499</v>
      </c>
      <c r="F113" s="216" t="s">
        <v>500</v>
      </c>
      <c r="G113" s="217" t="s">
        <v>292</v>
      </c>
      <c r="H113" s="218">
        <v>2</v>
      </c>
      <c r="I113" s="219"/>
      <c r="J113" s="220">
        <f>ROUND(I113*H113,2)</f>
        <v>0</v>
      </c>
      <c r="K113" s="216" t="s">
        <v>143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144</v>
      </c>
      <c r="AT113" s="225" t="s">
        <v>139</v>
      </c>
      <c r="AU113" s="225" t="s">
        <v>80</v>
      </c>
      <c r="AY113" s="19" t="s">
        <v>137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144</v>
      </c>
      <c r="BM113" s="225" t="s">
        <v>501</v>
      </c>
    </row>
    <row r="114" s="2" customFormat="1">
      <c r="A114" s="40"/>
      <c r="B114" s="41"/>
      <c r="C114" s="42"/>
      <c r="D114" s="227" t="s">
        <v>146</v>
      </c>
      <c r="E114" s="42"/>
      <c r="F114" s="228" t="s">
        <v>502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146</v>
      </c>
      <c r="AU114" s="19" t="s">
        <v>80</v>
      </c>
    </row>
    <row r="115" s="2" customFormat="1" ht="55.5" customHeight="1">
      <c r="A115" s="40"/>
      <c r="B115" s="41"/>
      <c r="C115" s="214" t="s">
        <v>166</v>
      </c>
      <c r="D115" s="214" t="s">
        <v>139</v>
      </c>
      <c r="E115" s="215" t="s">
        <v>503</v>
      </c>
      <c r="F115" s="216" t="s">
        <v>504</v>
      </c>
      <c r="G115" s="217" t="s">
        <v>213</v>
      </c>
      <c r="H115" s="218">
        <v>650</v>
      </c>
      <c r="I115" s="219"/>
      <c r="J115" s="220">
        <f>ROUND(I115*H115,2)</f>
        <v>0</v>
      </c>
      <c r="K115" s="216" t="s">
        <v>143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0.17999999999999999</v>
      </c>
      <c r="T115" s="224">
        <f>S115*H115</f>
        <v>117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144</v>
      </c>
      <c r="AT115" s="225" t="s">
        <v>139</v>
      </c>
      <c r="AU115" s="225" t="s">
        <v>80</v>
      </c>
      <c r="AY115" s="19" t="s">
        <v>137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144</v>
      </c>
      <c r="BM115" s="225" t="s">
        <v>505</v>
      </c>
    </row>
    <row r="116" s="2" customFormat="1">
      <c r="A116" s="40"/>
      <c r="B116" s="41"/>
      <c r="C116" s="42"/>
      <c r="D116" s="227" t="s">
        <v>146</v>
      </c>
      <c r="E116" s="42"/>
      <c r="F116" s="228" t="s">
        <v>506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146</v>
      </c>
      <c r="AU116" s="19" t="s">
        <v>80</v>
      </c>
    </row>
    <row r="117" s="13" customFormat="1">
      <c r="A117" s="13"/>
      <c r="B117" s="232"/>
      <c r="C117" s="233"/>
      <c r="D117" s="234" t="s">
        <v>148</v>
      </c>
      <c r="E117" s="235" t="s">
        <v>19</v>
      </c>
      <c r="F117" s="236" t="s">
        <v>507</v>
      </c>
      <c r="G117" s="233"/>
      <c r="H117" s="237">
        <v>650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148</v>
      </c>
      <c r="AU117" s="243" t="s">
        <v>80</v>
      </c>
      <c r="AV117" s="13" t="s">
        <v>80</v>
      </c>
      <c r="AW117" s="13" t="s">
        <v>33</v>
      </c>
      <c r="AX117" s="13" t="s">
        <v>78</v>
      </c>
      <c r="AY117" s="243" t="s">
        <v>137</v>
      </c>
    </row>
    <row r="118" s="2" customFormat="1" ht="66.75" customHeight="1">
      <c r="A118" s="40"/>
      <c r="B118" s="41"/>
      <c r="C118" s="214" t="s">
        <v>174</v>
      </c>
      <c r="D118" s="214" t="s">
        <v>139</v>
      </c>
      <c r="E118" s="215" t="s">
        <v>508</v>
      </c>
      <c r="F118" s="216" t="s">
        <v>509</v>
      </c>
      <c r="G118" s="217" t="s">
        <v>213</v>
      </c>
      <c r="H118" s="218">
        <v>650</v>
      </c>
      <c r="I118" s="219"/>
      <c r="J118" s="220">
        <f>ROUND(I118*H118,2)</f>
        <v>0</v>
      </c>
      <c r="K118" s="216" t="s">
        <v>143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0.44</v>
      </c>
      <c r="T118" s="224">
        <f>S118*H118</f>
        <v>286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144</v>
      </c>
      <c r="AT118" s="225" t="s">
        <v>139</v>
      </c>
      <c r="AU118" s="225" t="s">
        <v>80</v>
      </c>
      <c r="AY118" s="19" t="s">
        <v>137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78</v>
      </c>
      <c r="BK118" s="226">
        <f>ROUND(I118*H118,2)</f>
        <v>0</v>
      </c>
      <c r="BL118" s="19" t="s">
        <v>144</v>
      </c>
      <c r="BM118" s="225" t="s">
        <v>510</v>
      </c>
    </row>
    <row r="119" s="2" customFormat="1">
      <c r="A119" s="40"/>
      <c r="B119" s="41"/>
      <c r="C119" s="42"/>
      <c r="D119" s="227" t="s">
        <v>146</v>
      </c>
      <c r="E119" s="42"/>
      <c r="F119" s="228" t="s">
        <v>511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146</v>
      </c>
      <c r="AU119" s="19" t="s">
        <v>80</v>
      </c>
    </row>
    <row r="120" s="2" customFormat="1" ht="55.5" customHeight="1">
      <c r="A120" s="40"/>
      <c r="B120" s="41"/>
      <c r="C120" s="214" t="s">
        <v>179</v>
      </c>
      <c r="D120" s="214" t="s">
        <v>139</v>
      </c>
      <c r="E120" s="215" t="s">
        <v>512</v>
      </c>
      <c r="F120" s="216" t="s">
        <v>513</v>
      </c>
      <c r="G120" s="217" t="s">
        <v>213</v>
      </c>
      <c r="H120" s="218">
        <v>650</v>
      </c>
      <c r="I120" s="219"/>
      <c r="J120" s="220">
        <f>ROUND(I120*H120,2)</f>
        <v>0</v>
      </c>
      <c r="K120" s="216" t="s">
        <v>143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0.23999999999999999</v>
      </c>
      <c r="T120" s="224">
        <f>S120*H120</f>
        <v>156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144</v>
      </c>
      <c r="AT120" s="225" t="s">
        <v>139</v>
      </c>
      <c r="AU120" s="225" t="s">
        <v>80</v>
      </c>
      <c r="AY120" s="19" t="s">
        <v>137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144</v>
      </c>
      <c r="BM120" s="225" t="s">
        <v>514</v>
      </c>
    </row>
    <row r="121" s="2" customFormat="1">
      <c r="A121" s="40"/>
      <c r="B121" s="41"/>
      <c r="C121" s="42"/>
      <c r="D121" s="227" t="s">
        <v>146</v>
      </c>
      <c r="E121" s="42"/>
      <c r="F121" s="228" t="s">
        <v>515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146</v>
      </c>
      <c r="AU121" s="19" t="s">
        <v>80</v>
      </c>
    </row>
    <row r="122" s="2" customFormat="1" ht="55.5" customHeight="1">
      <c r="A122" s="40"/>
      <c r="B122" s="41"/>
      <c r="C122" s="214" t="s">
        <v>184</v>
      </c>
      <c r="D122" s="214" t="s">
        <v>139</v>
      </c>
      <c r="E122" s="215" t="s">
        <v>516</v>
      </c>
      <c r="F122" s="216" t="s">
        <v>517</v>
      </c>
      <c r="G122" s="217" t="s">
        <v>213</v>
      </c>
      <c r="H122" s="218">
        <v>650</v>
      </c>
      <c r="I122" s="219"/>
      <c r="J122" s="220">
        <f>ROUND(I122*H122,2)</f>
        <v>0</v>
      </c>
      <c r="K122" s="216" t="s">
        <v>143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0.098000000000000004</v>
      </c>
      <c r="T122" s="224">
        <f>S122*H122</f>
        <v>63.700000000000003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144</v>
      </c>
      <c r="AT122" s="225" t="s">
        <v>139</v>
      </c>
      <c r="AU122" s="225" t="s">
        <v>80</v>
      </c>
      <c r="AY122" s="19" t="s">
        <v>137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144</v>
      </c>
      <c r="BM122" s="225" t="s">
        <v>518</v>
      </c>
    </row>
    <row r="123" s="2" customFormat="1">
      <c r="A123" s="40"/>
      <c r="B123" s="41"/>
      <c r="C123" s="42"/>
      <c r="D123" s="227" t="s">
        <v>146</v>
      </c>
      <c r="E123" s="42"/>
      <c r="F123" s="228" t="s">
        <v>519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146</v>
      </c>
      <c r="AU123" s="19" t="s">
        <v>80</v>
      </c>
    </row>
    <row r="124" s="2" customFormat="1" ht="49.05" customHeight="1">
      <c r="A124" s="40"/>
      <c r="B124" s="41"/>
      <c r="C124" s="214" t="s">
        <v>189</v>
      </c>
      <c r="D124" s="214" t="s">
        <v>139</v>
      </c>
      <c r="E124" s="215" t="s">
        <v>520</v>
      </c>
      <c r="F124" s="216" t="s">
        <v>521</v>
      </c>
      <c r="G124" s="217" t="s">
        <v>213</v>
      </c>
      <c r="H124" s="218">
        <v>650</v>
      </c>
      <c r="I124" s="219"/>
      <c r="J124" s="220">
        <f>ROUND(I124*H124,2)</f>
        <v>0</v>
      </c>
      <c r="K124" s="216" t="s">
        <v>143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3.8359999999999999E-05</v>
      </c>
      <c r="R124" s="223">
        <f>Q124*H124</f>
        <v>0.024933999999999998</v>
      </c>
      <c r="S124" s="223">
        <v>0.091999999999999998</v>
      </c>
      <c r="T124" s="224">
        <f>S124*H124</f>
        <v>59.799999999999997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144</v>
      </c>
      <c r="AT124" s="225" t="s">
        <v>139</v>
      </c>
      <c r="AU124" s="225" t="s">
        <v>80</v>
      </c>
      <c r="AY124" s="19" t="s">
        <v>137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78</v>
      </c>
      <c r="BK124" s="226">
        <f>ROUND(I124*H124,2)</f>
        <v>0</v>
      </c>
      <c r="BL124" s="19" t="s">
        <v>144</v>
      </c>
      <c r="BM124" s="225" t="s">
        <v>522</v>
      </c>
    </row>
    <row r="125" s="2" customFormat="1">
      <c r="A125" s="40"/>
      <c r="B125" s="41"/>
      <c r="C125" s="42"/>
      <c r="D125" s="227" t="s">
        <v>146</v>
      </c>
      <c r="E125" s="42"/>
      <c r="F125" s="228" t="s">
        <v>523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146</v>
      </c>
      <c r="AU125" s="19" t="s">
        <v>80</v>
      </c>
    </row>
    <row r="126" s="2" customFormat="1" ht="37.8" customHeight="1">
      <c r="A126" s="40"/>
      <c r="B126" s="41"/>
      <c r="C126" s="214" t="s">
        <v>197</v>
      </c>
      <c r="D126" s="214" t="s">
        <v>139</v>
      </c>
      <c r="E126" s="215" t="s">
        <v>140</v>
      </c>
      <c r="F126" s="216" t="s">
        <v>141</v>
      </c>
      <c r="G126" s="217" t="s">
        <v>142</v>
      </c>
      <c r="H126" s="218">
        <v>225.49600000000001</v>
      </c>
      <c r="I126" s="219"/>
      <c r="J126" s="220">
        <f>ROUND(I126*H126,2)</f>
        <v>0</v>
      </c>
      <c r="K126" s="216" t="s">
        <v>143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144</v>
      </c>
      <c r="AT126" s="225" t="s">
        <v>139</v>
      </c>
      <c r="AU126" s="225" t="s">
        <v>80</v>
      </c>
      <c r="AY126" s="19" t="s">
        <v>137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78</v>
      </c>
      <c r="BK126" s="226">
        <f>ROUND(I126*H126,2)</f>
        <v>0</v>
      </c>
      <c r="BL126" s="19" t="s">
        <v>144</v>
      </c>
      <c r="BM126" s="225" t="s">
        <v>524</v>
      </c>
    </row>
    <row r="127" s="2" customFormat="1">
      <c r="A127" s="40"/>
      <c r="B127" s="41"/>
      <c r="C127" s="42"/>
      <c r="D127" s="227" t="s">
        <v>146</v>
      </c>
      <c r="E127" s="42"/>
      <c r="F127" s="228" t="s">
        <v>147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146</v>
      </c>
      <c r="AU127" s="19" t="s">
        <v>80</v>
      </c>
    </row>
    <row r="128" s="13" customFormat="1">
      <c r="A128" s="13"/>
      <c r="B128" s="232"/>
      <c r="C128" s="233"/>
      <c r="D128" s="234" t="s">
        <v>148</v>
      </c>
      <c r="E128" s="235" t="s">
        <v>19</v>
      </c>
      <c r="F128" s="236" t="s">
        <v>525</v>
      </c>
      <c r="G128" s="233"/>
      <c r="H128" s="237">
        <v>12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148</v>
      </c>
      <c r="AU128" s="243" t="s">
        <v>80</v>
      </c>
      <c r="AV128" s="13" t="s">
        <v>80</v>
      </c>
      <c r="AW128" s="13" t="s">
        <v>33</v>
      </c>
      <c r="AX128" s="13" t="s">
        <v>71</v>
      </c>
      <c r="AY128" s="243" t="s">
        <v>137</v>
      </c>
    </row>
    <row r="129" s="13" customFormat="1">
      <c r="A129" s="13"/>
      <c r="B129" s="232"/>
      <c r="C129" s="233"/>
      <c r="D129" s="234" t="s">
        <v>148</v>
      </c>
      <c r="E129" s="235" t="s">
        <v>19</v>
      </c>
      <c r="F129" s="236" t="s">
        <v>526</v>
      </c>
      <c r="G129" s="233"/>
      <c r="H129" s="237">
        <v>3.456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148</v>
      </c>
      <c r="AU129" s="243" t="s">
        <v>80</v>
      </c>
      <c r="AV129" s="13" t="s">
        <v>80</v>
      </c>
      <c r="AW129" s="13" t="s">
        <v>33</v>
      </c>
      <c r="AX129" s="13" t="s">
        <v>71</v>
      </c>
      <c r="AY129" s="243" t="s">
        <v>137</v>
      </c>
    </row>
    <row r="130" s="13" customFormat="1">
      <c r="A130" s="13"/>
      <c r="B130" s="232"/>
      <c r="C130" s="233"/>
      <c r="D130" s="234" t="s">
        <v>148</v>
      </c>
      <c r="E130" s="235" t="s">
        <v>19</v>
      </c>
      <c r="F130" s="236" t="s">
        <v>527</v>
      </c>
      <c r="G130" s="233"/>
      <c r="H130" s="237">
        <v>3.456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148</v>
      </c>
      <c r="AU130" s="243" t="s">
        <v>80</v>
      </c>
      <c r="AV130" s="13" t="s">
        <v>80</v>
      </c>
      <c r="AW130" s="13" t="s">
        <v>33</v>
      </c>
      <c r="AX130" s="13" t="s">
        <v>71</v>
      </c>
      <c r="AY130" s="243" t="s">
        <v>137</v>
      </c>
    </row>
    <row r="131" s="13" customFormat="1">
      <c r="A131" s="13"/>
      <c r="B131" s="232"/>
      <c r="C131" s="233"/>
      <c r="D131" s="234" t="s">
        <v>148</v>
      </c>
      <c r="E131" s="235" t="s">
        <v>19</v>
      </c>
      <c r="F131" s="236" t="s">
        <v>528</v>
      </c>
      <c r="G131" s="233"/>
      <c r="H131" s="237">
        <v>0.38400000000000001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148</v>
      </c>
      <c r="AU131" s="243" t="s">
        <v>80</v>
      </c>
      <c r="AV131" s="13" t="s">
        <v>80</v>
      </c>
      <c r="AW131" s="13" t="s">
        <v>33</v>
      </c>
      <c r="AX131" s="13" t="s">
        <v>71</v>
      </c>
      <c r="AY131" s="243" t="s">
        <v>137</v>
      </c>
    </row>
    <row r="132" s="13" customFormat="1">
      <c r="A132" s="13"/>
      <c r="B132" s="232"/>
      <c r="C132" s="233"/>
      <c r="D132" s="234" t="s">
        <v>148</v>
      </c>
      <c r="E132" s="235" t="s">
        <v>19</v>
      </c>
      <c r="F132" s="236" t="s">
        <v>529</v>
      </c>
      <c r="G132" s="233"/>
      <c r="H132" s="237">
        <v>5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148</v>
      </c>
      <c r="AU132" s="243" t="s">
        <v>80</v>
      </c>
      <c r="AV132" s="13" t="s">
        <v>80</v>
      </c>
      <c r="AW132" s="13" t="s">
        <v>33</v>
      </c>
      <c r="AX132" s="13" t="s">
        <v>71</v>
      </c>
      <c r="AY132" s="243" t="s">
        <v>137</v>
      </c>
    </row>
    <row r="133" s="13" customFormat="1">
      <c r="A133" s="13"/>
      <c r="B133" s="232"/>
      <c r="C133" s="233"/>
      <c r="D133" s="234" t="s">
        <v>148</v>
      </c>
      <c r="E133" s="235" t="s">
        <v>19</v>
      </c>
      <c r="F133" s="236" t="s">
        <v>530</v>
      </c>
      <c r="G133" s="233"/>
      <c r="H133" s="237">
        <v>16.199999999999999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148</v>
      </c>
      <c r="AU133" s="243" t="s">
        <v>80</v>
      </c>
      <c r="AV133" s="13" t="s">
        <v>80</v>
      </c>
      <c r="AW133" s="13" t="s">
        <v>33</v>
      </c>
      <c r="AX133" s="13" t="s">
        <v>71</v>
      </c>
      <c r="AY133" s="243" t="s">
        <v>137</v>
      </c>
    </row>
    <row r="134" s="13" customFormat="1">
      <c r="A134" s="13"/>
      <c r="B134" s="232"/>
      <c r="C134" s="233"/>
      <c r="D134" s="234" t="s">
        <v>148</v>
      </c>
      <c r="E134" s="235" t="s">
        <v>19</v>
      </c>
      <c r="F134" s="236" t="s">
        <v>531</v>
      </c>
      <c r="G134" s="233"/>
      <c r="H134" s="237">
        <v>185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148</v>
      </c>
      <c r="AU134" s="243" t="s">
        <v>80</v>
      </c>
      <c r="AV134" s="13" t="s">
        <v>80</v>
      </c>
      <c r="AW134" s="13" t="s">
        <v>33</v>
      </c>
      <c r="AX134" s="13" t="s">
        <v>71</v>
      </c>
      <c r="AY134" s="243" t="s">
        <v>137</v>
      </c>
    </row>
    <row r="135" s="14" customFormat="1">
      <c r="A135" s="14"/>
      <c r="B135" s="244"/>
      <c r="C135" s="245"/>
      <c r="D135" s="234" t="s">
        <v>148</v>
      </c>
      <c r="E135" s="246" t="s">
        <v>19</v>
      </c>
      <c r="F135" s="247" t="s">
        <v>152</v>
      </c>
      <c r="G135" s="245"/>
      <c r="H135" s="248">
        <v>225.49600000000001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148</v>
      </c>
      <c r="AU135" s="254" t="s">
        <v>80</v>
      </c>
      <c r="AV135" s="14" t="s">
        <v>144</v>
      </c>
      <c r="AW135" s="14" t="s">
        <v>33</v>
      </c>
      <c r="AX135" s="14" t="s">
        <v>78</v>
      </c>
      <c r="AY135" s="254" t="s">
        <v>137</v>
      </c>
    </row>
    <row r="136" s="2" customFormat="1" ht="24.15" customHeight="1">
      <c r="A136" s="40"/>
      <c r="B136" s="41"/>
      <c r="C136" s="214" t="s">
        <v>204</v>
      </c>
      <c r="D136" s="214" t="s">
        <v>139</v>
      </c>
      <c r="E136" s="215" t="s">
        <v>532</v>
      </c>
      <c r="F136" s="216" t="s">
        <v>533</v>
      </c>
      <c r="G136" s="217" t="s">
        <v>213</v>
      </c>
      <c r="H136" s="218">
        <v>230</v>
      </c>
      <c r="I136" s="219"/>
      <c r="J136" s="220">
        <f>ROUND(I136*H136,2)</f>
        <v>0</v>
      </c>
      <c r="K136" s="216" t="s">
        <v>143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144</v>
      </c>
      <c r="AT136" s="225" t="s">
        <v>139</v>
      </c>
      <c r="AU136" s="225" t="s">
        <v>80</v>
      </c>
      <c r="AY136" s="19" t="s">
        <v>137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78</v>
      </c>
      <c r="BK136" s="226">
        <f>ROUND(I136*H136,2)</f>
        <v>0</v>
      </c>
      <c r="BL136" s="19" t="s">
        <v>144</v>
      </c>
      <c r="BM136" s="225" t="s">
        <v>534</v>
      </c>
    </row>
    <row r="137" s="2" customFormat="1">
      <c r="A137" s="40"/>
      <c r="B137" s="41"/>
      <c r="C137" s="42"/>
      <c r="D137" s="227" t="s">
        <v>146</v>
      </c>
      <c r="E137" s="42"/>
      <c r="F137" s="228" t="s">
        <v>535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146</v>
      </c>
      <c r="AU137" s="19" t="s">
        <v>80</v>
      </c>
    </row>
    <row r="138" s="13" customFormat="1">
      <c r="A138" s="13"/>
      <c r="B138" s="232"/>
      <c r="C138" s="233"/>
      <c r="D138" s="234" t="s">
        <v>148</v>
      </c>
      <c r="E138" s="235" t="s">
        <v>19</v>
      </c>
      <c r="F138" s="236" t="s">
        <v>536</v>
      </c>
      <c r="G138" s="233"/>
      <c r="H138" s="237">
        <v>230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148</v>
      </c>
      <c r="AU138" s="243" t="s">
        <v>80</v>
      </c>
      <c r="AV138" s="13" t="s">
        <v>80</v>
      </c>
      <c r="AW138" s="13" t="s">
        <v>33</v>
      </c>
      <c r="AX138" s="13" t="s">
        <v>78</v>
      </c>
      <c r="AY138" s="243" t="s">
        <v>137</v>
      </c>
    </row>
    <row r="139" s="2" customFormat="1" ht="33" customHeight="1">
      <c r="A139" s="40"/>
      <c r="B139" s="41"/>
      <c r="C139" s="214" t="s">
        <v>210</v>
      </c>
      <c r="D139" s="214" t="s">
        <v>139</v>
      </c>
      <c r="E139" s="215" t="s">
        <v>537</v>
      </c>
      <c r="F139" s="216" t="s">
        <v>538</v>
      </c>
      <c r="G139" s="217" t="s">
        <v>142</v>
      </c>
      <c r="H139" s="218">
        <v>185</v>
      </c>
      <c r="I139" s="219"/>
      <c r="J139" s="220">
        <f>ROUND(I139*H139,2)</f>
        <v>0</v>
      </c>
      <c r="K139" s="216" t="s">
        <v>143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144</v>
      </c>
      <c r="AT139" s="225" t="s">
        <v>139</v>
      </c>
      <c r="AU139" s="225" t="s">
        <v>80</v>
      </c>
      <c r="AY139" s="19" t="s">
        <v>137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78</v>
      </c>
      <c r="BK139" s="226">
        <f>ROUND(I139*H139,2)</f>
        <v>0</v>
      </c>
      <c r="BL139" s="19" t="s">
        <v>144</v>
      </c>
      <c r="BM139" s="225" t="s">
        <v>539</v>
      </c>
    </row>
    <row r="140" s="2" customFormat="1">
      <c r="A140" s="40"/>
      <c r="B140" s="41"/>
      <c r="C140" s="42"/>
      <c r="D140" s="227" t="s">
        <v>146</v>
      </c>
      <c r="E140" s="42"/>
      <c r="F140" s="228" t="s">
        <v>540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146</v>
      </c>
      <c r="AU140" s="19" t="s">
        <v>80</v>
      </c>
    </row>
    <row r="141" s="13" customFormat="1">
      <c r="A141" s="13"/>
      <c r="B141" s="232"/>
      <c r="C141" s="233"/>
      <c r="D141" s="234" t="s">
        <v>148</v>
      </c>
      <c r="E141" s="235" t="s">
        <v>19</v>
      </c>
      <c r="F141" s="236" t="s">
        <v>531</v>
      </c>
      <c r="G141" s="233"/>
      <c r="H141" s="237">
        <v>185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148</v>
      </c>
      <c r="AU141" s="243" t="s">
        <v>80</v>
      </c>
      <c r="AV141" s="13" t="s">
        <v>80</v>
      </c>
      <c r="AW141" s="13" t="s">
        <v>33</v>
      </c>
      <c r="AX141" s="13" t="s">
        <v>78</v>
      </c>
      <c r="AY141" s="243" t="s">
        <v>137</v>
      </c>
    </row>
    <row r="142" s="2" customFormat="1" ht="37.8" customHeight="1">
      <c r="A142" s="40"/>
      <c r="B142" s="41"/>
      <c r="C142" s="214" t="s">
        <v>218</v>
      </c>
      <c r="D142" s="214" t="s">
        <v>139</v>
      </c>
      <c r="E142" s="215" t="s">
        <v>158</v>
      </c>
      <c r="F142" s="216" t="s">
        <v>159</v>
      </c>
      <c r="G142" s="217" t="s">
        <v>142</v>
      </c>
      <c r="H142" s="218">
        <v>24.295999999999999</v>
      </c>
      <c r="I142" s="219"/>
      <c r="J142" s="220">
        <f>ROUND(I142*H142,2)</f>
        <v>0</v>
      </c>
      <c r="K142" s="216" t="s">
        <v>143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144</v>
      </c>
      <c r="AT142" s="225" t="s">
        <v>139</v>
      </c>
      <c r="AU142" s="225" t="s">
        <v>80</v>
      </c>
      <c r="AY142" s="19" t="s">
        <v>137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78</v>
      </c>
      <c r="BK142" s="226">
        <f>ROUND(I142*H142,2)</f>
        <v>0</v>
      </c>
      <c r="BL142" s="19" t="s">
        <v>144</v>
      </c>
      <c r="BM142" s="225" t="s">
        <v>541</v>
      </c>
    </row>
    <row r="143" s="2" customFormat="1">
      <c r="A143" s="40"/>
      <c r="B143" s="41"/>
      <c r="C143" s="42"/>
      <c r="D143" s="227" t="s">
        <v>146</v>
      </c>
      <c r="E143" s="42"/>
      <c r="F143" s="228" t="s">
        <v>161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146</v>
      </c>
      <c r="AU143" s="19" t="s">
        <v>80</v>
      </c>
    </row>
    <row r="144" s="13" customFormat="1">
      <c r="A144" s="13"/>
      <c r="B144" s="232"/>
      <c r="C144" s="233"/>
      <c r="D144" s="234" t="s">
        <v>148</v>
      </c>
      <c r="E144" s="235" t="s">
        <v>19</v>
      </c>
      <c r="F144" s="236" t="s">
        <v>525</v>
      </c>
      <c r="G144" s="233"/>
      <c r="H144" s="237">
        <v>12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148</v>
      </c>
      <c r="AU144" s="243" t="s">
        <v>80</v>
      </c>
      <c r="AV144" s="13" t="s">
        <v>80</v>
      </c>
      <c r="AW144" s="13" t="s">
        <v>33</v>
      </c>
      <c r="AX144" s="13" t="s">
        <v>71</v>
      </c>
      <c r="AY144" s="243" t="s">
        <v>137</v>
      </c>
    </row>
    <row r="145" s="13" customFormat="1">
      <c r="A145" s="13"/>
      <c r="B145" s="232"/>
      <c r="C145" s="233"/>
      <c r="D145" s="234" t="s">
        <v>148</v>
      </c>
      <c r="E145" s="235" t="s">
        <v>19</v>
      </c>
      <c r="F145" s="236" t="s">
        <v>526</v>
      </c>
      <c r="G145" s="233"/>
      <c r="H145" s="237">
        <v>3.456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148</v>
      </c>
      <c r="AU145" s="243" t="s">
        <v>80</v>
      </c>
      <c r="AV145" s="13" t="s">
        <v>80</v>
      </c>
      <c r="AW145" s="13" t="s">
        <v>33</v>
      </c>
      <c r="AX145" s="13" t="s">
        <v>71</v>
      </c>
      <c r="AY145" s="243" t="s">
        <v>137</v>
      </c>
    </row>
    <row r="146" s="13" customFormat="1">
      <c r="A146" s="13"/>
      <c r="B146" s="232"/>
      <c r="C146" s="233"/>
      <c r="D146" s="234" t="s">
        <v>148</v>
      </c>
      <c r="E146" s="235" t="s">
        <v>19</v>
      </c>
      <c r="F146" s="236" t="s">
        <v>527</v>
      </c>
      <c r="G146" s="233"/>
      <c r="H146" s="237">
        <v>3.456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148</v>
      </c>
      <c r="AU146" s="243" t="s">
        <v>80</v>
      </c>
      <c r="AV146" s="13" t="s">
        <v>80</v>
      </c>
      <c r="AW146" s="13" t="s">
        <v>33</v>
      </c>
      <c r="AX146" s="13" t="s">
        <v>71</v>
      </c>
      <c r="AY146" s="243" t="s">
        <v>137</v>
      </c>
    </row>
    <row r="147" s="13" customFormat="1">
      <c r="A147" s="13"/>
      <c r="B147" s="232"/>
      <c r="C147" s="233"/>
      <c r="D147" s="234" t="s">
        <v>148</v>
      </c>
      <c r="E147" s="235" t="s">
        <v>19</v>
      </c>
      <c r="F147" s="236" t="s">
        <v>528</v>
      </c>
      <c r="G147" s="233"/>
      <c r="H147" s="237">
        <v>0.38400000000000001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148</v>
      </c>
      <c r="AU147" s="243" t="s">
        <v>80</v>
      </c>
      <c r="AV147" s="13" t="s">
        <v>80</v>
      </c>
      <c r="AW147" s="13" t="s">
        <v>33</v>
      </c>
      <c r="AX147" s="13" t="s">
        <v>71</v>
      </c>
      <c r="AY147" s="243" t="s">
        <v>137</v>
      </c>
    </row>
    <row r="148" s="13" customFormat="1">
      <c r="A148" s="13"/>
      <c r="B148" s="232"/>
      <c r="C148" s="233"/>
      <c r="D148" s="234" t="s">
        <v>148</v>
      </c>
      <c r="E148" s="235" t="s">
        <v>19</v>
      </c>
      <c r="F148" s="236" t="s">
        <v>529</v>
      </c>
      <c r="G148" s="233"/>
      <c r="H148" s="237">
        <v>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148</v>
      </c>
      <c r="AU148" s="243" t="s">
        <v>80</v>
      </c>
      <c r="AV148" s="13" t="s">
        <v>80</v>
      </c>
      <c r="AW148" s="13" t="s">
        <v>33</v>
      </c>
      <c r="AX148" s="13" t="s">
        <v>71</v>
      </c>
      <c r="AY148" s="243" t="s">
        <v>137</v>
      </c>
    </row>
    <row r="149" s="14" customFormat="1">
      <c r="A149" s="14"/>
      <c r="B149" s="244"/>
      <c r="C149" s="245"/>
      <c r="D149" s="234" t="s">
        <v>148</v>
      </c>
      <c r="E149" s="246" t="s">
        <v>19</v>
      </c>
      <c r="F149" s="247" t="s">
        <v>152</v>
      </c>
      <c r="G149" s="245"/>
      <c r="H149" s="248">
        <v>24.295999999999999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148</v>
      </c>
      <c r="AU149" s="254" t="s">
        <v>80</v>
      </c>
      <c r="AV149" s="14" t="s">
        <v>144</v>
      </c>
      <c r="AW149" s="14" t="s">
        <v>33</v>
      </c>
      <c r="AX149" s="14" t="s">
        <v>78</v>
      </c>
      <c r="AY149" s="254" t="s">
        <v>137</v>
      </c>
    </row>
    <row r="150" s="2" customFormat="1" ht="44.25" customHeight="1">
      <c r="A150" s="40"/>
      <c r="B150" s="41"/>
      <c r="C150" s="214" t="s">
        <v>225</v>
      </c>
      <c r="D150" s="214" t="s">
        <v>139</v>
      </c>
      <c r="E150" s="215" t="s">
        <v>542</v>
      </c>
      <c r="F150" s="216" t="s">
        <v>543</v>
      </c>
      <c r="G150" s="217" t="s">
        <v>142</v>
      </c>
      <c r="H150" s="218">
        <v>29.399999999999999</v>
      </c>
      <c r="I150" s="219"/>
      <c r="J150" s="220">
        <f>ROUND(I150*H150,2)</f>
        <v>0</v>
      </c>
      <c r="K150" s="216" t="s">
        <v>143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144</v>
      </c>
      <c r="AT150" s="225" t="s">
        <v>139</v>
      </c>
      <c r="AU150" s="225" t="s">
        <v>80</v>
      </c>
      <c r="AY150" s="19" t="s">
        <v>137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78</v>
      </c>
      <c r="BK150" s="226">
        <f>ROUND(I150*H150,2)</f>
        <v>0</v>
      </c>
      <c r="BL150" s="19" t="s">
        <v>144</v>
      </c>
      <c r="BM150" s="225" t="s">
        <v>544</v>
      </c>
    </row>
    <row r="151" s="2" customFormat="1">
      <c r="A151" s="40"/>
      <c r="B151" s="41"/>
      <c r="C151" s="42"/>
      <c r="D151" s="227" t="s">
        <v>146</v>
      </c>
      <c r="E151" s="42"/>
      <c r="F151" s="228" t="s">
        <v>545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146</v>
      </c>
      <c r="AU151" s="19" t="s">
        <v>80</v>
      </c>
    </row>
    <row r="152" s="13" customFormat="1">
      <c r="A152" s="13"/>
      <c r="B152" s="232"/>
      <c r="C152" s="233"/>
      <c r="D152" s="234" t="s">
        <v>148</v>
      </c>
      <c r="E152" s="235" t="s">
        <v>19</v>
      </c>
      <c r="F152" s="236" t="s">
        <v>546</v>
      </c>
      <c r="G152" s="233"/>
      <c r="H152" s="237">
        <v>13.199999999999999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148</v>
      </c>
      <c r="AU152" s="243" t="s">
        <v>80</v>
      </c>
      <c r="AV152" s="13" t="s">
        <v>80</v>
      </c>
      <c r="AW152" s="13" t="s">
        <v>33</v>
      </c>
      <c r="AX152" s="13" t="s">
        <v>71</v>
      </c>
      <c r="AY152" s="243" t="s">
        <v>137</v>
      </c>
    </row>
    <row r="153" s="13" customFormat="1">
      <c r="A153" s="13"/>
      <c r="B153" s="232"/>
      <c r="C153" s="233"/>
      <c r="D153" s="234" t="s">
        <v>148</v>
      </c>
      <c r="E153" s="235" t="s">
        <v>19</v>
      </c>
      <c r="F153" s="236" t="s">
        <v>530</v>
      </c>
      <c r="G153" s="233"/>
      <c r="H153" s="237">
        <v>16.199999999999999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148</v>
      </c>
      <c r="AU153" s="243" t="s">
        <v>80</v>
      </c>
      <c r="AV153" s="13" t="s">
        <v>80</v>
      </c>
      <c r="AW153" s="13" t="s">
        <v>33</v>
      </c>
      <c r="AX153" s="13" t="s">
        <v>71</v>
      </c>
      <c r="AY153" s="243" t="s">
        <v>137</v>
      </c>
    </row>
    <row r="154" s="14" customFormat="1">
      <c r="A154" s="14"/>
      <c r="B154" s="244"/>
      <c r="C154" s="245"/>
      <c r="D154" s="234" t="s">
        <v>148</v>
      </c>
      <c r="E154" s="246" t="s">
        <v>19</v>
      </c>
      <c r="F154" s="247" t="s">
        <v>152</v>
      </c>
      <c r="G154" s="245"/>
      <c r="H154" s="248">
        <v>29.399999999999999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148</v>
      </c>
      <c r="AU154" s="254" t="s">
        <v>80</v>
      </c>
      <c r="AV154" s="14" t="s">
        <v>144</v>
      </c>
      <c r="AW154" s="14" t="s">
        <v>33</v>
      </c>
      <c r="AX154" s="14" t="s">
        <v>78</v>
      </c>
      <c r="AY154" s="254" t="s">
        <v>137</v>
      </c>
    </row>
    <row r="155" s="2" customFormat="1" ht="37.8" customHeight="1">
      <c r="A155" s="40"/>
      <c r="B155" s="41"/>
      <c r="C155" s="214" t="s">
        <v>8</v>
      </c>
      <c r="D155" s="214" t="s">
        <v>139</v>
      </c>
      <c r="E155" s="215" t="s">
        <v>547</v>
      </c>
      <c r="F155" s="216" t="s">
        <v>548</v>
      </c>
      <c r="G155" s="217" t="s">
        <v>213</v>
      </c>
      <c r="H155" s="218">
        <v>56</v>
      </c>
      <c r="I155" s="219"/>
      <c r="J155" s="220">
        <f>ROUND(I155*H155,2)</f>
        <v>0</v>
      </c>
      <c r="K155" s="216" t="s">
        <v>143</v>
      </c>
      <c r="L155" s="46"/>
      <c r="M155" s="221" t="s">
        <v>19</v>
      </c>
      <c r="N155" s="222" t="s">
        <v>42</v>
      </c>
      <c r="O155" s="86"/>
      <c r="P155" s="223">
        <f>O155*H155</f>
        <v>0</v>
      </c>
      <c r="Q155" s="223">
        <v>0.00058135999999999995</v>
      </c>
      <c r="R155" s="223">
        <f>Q155*H155</f>
        <v>0.032556160000000001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144</v>
      </c>
      <c r="AT155" s="225" t="s">
        <v>139</v>
      </c>
      <c r="AU155" s="225" t="s">
        <v>80</v>
      </c>
      <c r="AY155" s="19" t="s">
        <v>137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78</v>
      </c>
      <c r="BK155" s="226">
        <f>ROUND(I155*H155,2)</f>
        <v>0</v>
      </c>
      <c r="BL155" s="19" t="s">
        <v>144</v>
      </c>
      <c r="BM155" s="225" t="s">
        <v>549</v>
      </c>
    </row>
    <row r="156" s="2" customFormat="1">
      <c r="A156" s="40"/>
      <c r="B156" s="41"/>
      <c r="C156" s="42"/>
      <c r="D156" s="227" t="s">
        <v>146</v>
      </c>
      <c r="E156" s="42"/>
      <c r="F156" s="228" t="s">
        <v>550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146</v>
      </c>
      <c r="AU156" s="19" t="s">
        <v>80</v>
      </c>
    </row>
    <row r="157" s="13" customFormat="1">
      <c r="A157" s="13"/>
      <c r="B157" s="232"/>
      <c r="C157" s="233"/>
      <c r="D157" s="234" t="s">
        <v>148</v>
      </c>
      <c r="E157" s="235" t="s">
        <v>19</v>
      </c>
      <c r="F157" s="236" t="s">
        <v>551</v>
      </c>
      <c r="G157" s="233"/>
      <c r="H157" s="237">
        <v>44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148</v>
      </c>
      <c r="AU157" s="243" t="s">
        <v>80</v>
      </c>
      <c r="AV157" s="13" t="s">
        <v>80</v>
      </c>
      <c r="AW157" s="13" t="s">
        <v>33</v>
      </c>
      <c r="AX157" s="13" t="s">
        <v>71</v>
      </c>
      <c r="AY157" s="243" t="s">
        <v>137</v>
      </c>
    </row>
    <row r="158" s="13" customFormat="1">
      <c r="A158" s="13"/>
      <c r="B158" s="232"/>
      <c r="C158" s="233"/>
      <c r="D158" s="234" t="s">
        <v>148</v>
      </c>
      <c r="E158" s="235" t="s">
        <v>19</v>
      </c>
      <c r="F158" s="236" t="s">
        <v>525</v>
      </c>
      <c r="G158" s="233"/>
      <c r="H158" s="237">
        <v>12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148</v>
      </c>
      <c r="AU158" s="243" t="s">
        <v>80</v>
      </c>
      <c r="AV158" s="13" t="s">
        <v>80</v>
      </c>
      <c r="AW158" s="13" t="s">
        <v>33</v>
      </c>
      <c r="AX158" s="13" t="s">
        <v>71</v>
      </c>
      <c r="AY158" s="243" t="s">
        <v>137</v>
      </c>
    </row>
    <row r="159" s="14" customFormat="1">
      <c r="A159" s="14"/>
      <c r="B159" s="244"/>
      <c r="C159" s="245"/>
      <c r="D159" s="234" t="s">
        <v>148</v>
      </c>
      <c r="E159" s="246" t="s">
        <v>19</v>
      </c>
      <c r="F159" s="247" t="s">
        <v>152</v>
      </c>
      <c r="G159" s="245"/>
      <c r="H159" s="248">
        <v>56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148</v>
      </c>
      <c r="AU159" s="254" t="s">
        <v>80</v>
      </c>
      <c r="AV159" s="14" t="s">
        <v>144</v>
      </c>
      <c r="AW159" s="14" t="s">
        <v>33</v>
      </c>
      <c r="AX159" s="14" t="s">
        <v>78</v>
      </c>
      <c r="AY159" s="254" t="s">
        <v>137</v>
      </c>
    </row>
    <row r="160" s="2" customFormat="1" ht="37.8" customHeight="1">
      <c r="A160" s="40"/>
      <c r="B160" s="41"/>
      <c r="C160" s="214" t="s">
        <v>237</v>
      </c>
      <c r="D160" s="214" t="s">
        <v>139</v>
      </c>
      <c r="E160" s="215" t="s">
        <v>552</v>
      </c>
      <c r="F160" s="216" t="s">
        <v>553</v>
      </c>
      <c r="G160" s="217" t="s">
        <v>213</v>
      </c>
      <c r="H160" s="218">
        <v>56</v>
      </c>
      <c r="I160" s="219"/>
      <c r="J160" s="220">
        <f>ROUND(I160*H160,2)</f>
        <v>0</v>
      </c>
      <c r="K160" s="216" t="s">
        <v>143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144</v>
      </c>
      <c r="AT160" s="225" t="s">
        <v>139</v>
      </c>
      <c r="AU160" s="225" t="s">
        <v>80</v>
      </c>
      <c r="AY160" s="19" t="s">
        <v>137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78</v>
      </c>
      <c r="BK160" s="226">
        <f>ROUND(I160*H160,2)</f>
        <v>0</v>
      </c>
      <c r="BL160" s="19" t="s">
        <v>144</v>
      </c>
      <c r="BM160" s="225" t="s">
        <v>554</v>
      </c>
    </row>
    <row r="161" s="2" customFormat="1">
      <c r="A161" s="40"/>
      <c r="B161" s="41"/>
      <c r="C161" s="42"/>
      <c r="D161" s="227" t="s">
        <v>146</v>
      </c>
      <c r="E161" s="42"/>
      <c r="F161" s="228" t="s">
        <v>555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146</v>
      </c>
      <c r="AU161" s="19" t="s">
        <v>80</v>
      </c>
    </row>
    <row r="162" s="2" customFormat="1" ht="44.25" customHeight="1">
      <c r="A162" s="40"/>
      <c r="B162" s="41"/>
      <c r="C162" s="214" t="s">
        <v>246</v>
      </c>
      <c r="D162" s="214" t="s">
        <v>139</v>
      </c>
      <c r="E162" s="215" t="s">
        <v>556</v>
      </c>
      <c r="F162" s="216" t="s">
        <v>557</v>
      </c>
      <c r="G162" s="217" t="s">
        <v>292</v>
      </c>
      <c r="H162" s="218">
        <v>2</v>
      </c>
      <c r="I162" s="219"/>
      <c r="J162" s="220">
        <f>ROUND(I162*H162,2)</f>
        <v>0</v>
      </c>
      <c r="K162" s="216" t="s">
        <v>143</v>
      </c>
      <c r="L162" s="46"/>
      <c r="M162" s="221" t="s">
        <v>19</v>
      </c>
      <c r="N162" s="222" t="s">
        <v>42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144</v>
      </c>
      <c r="AT162" s="225" t="s">
        <v>139</v>
      </c>
      <c r="AU162" s="225" t="s">
        <v>80</v>
      </c>
      <c r="AY162" s="19" t="s">
        <v>137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78</v>
      </c>
      <c r="BK162" s="226">
        <f>ROUND(I162*H162,2)</f>
        <v>0</v>
      </c>
      <c r="BL162" s="19" t="s">
        <v>144</v>
      </c>
      <c r="BM162" s="225" t="s">
        <v>558</v>
      </c>
    </row>
    <row r="163" s="2" customFormat="1">
      <c r="A163" s="40"/>
      <c r="B163" s="41"/>
      <c r="C163" s="42"/>
      <c r="D163" s="227" t="s">
        <v>146</v>
      </c>
      <c r="E163" s="42"/>
      <c r="F163" s="228" t="s">
        <v>559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146</v>
      </c>
      <c r="AU163" s="19" t="s">
        <v>80</v>
      </c>
    </row>
    <row r="164" s="2" customFormat="1" ht="33" customHeight="1">
      <c r="A164" s="40"/>
      <c r="B164" s="41"/>
      <c r="C164" s="214" t="s">
        <v>252</v>
      </c>
      <c r="D164" s="214" t="s">
        <v>139</v>
      </c>
      <c r="E164" s="215" t="s">
        <v>560</v>
      </c>
      <c r="F164" s="216" t="s">
        <v>561</v>
      </c>
      <c r="G164" s="217" t="s">
        <v>213</v>
      </c>
      <c r="H164" s="218">
        <v>134</v>
      </c>
      <c r="I164" s="219"/>
      <c r="J164" s="220">
        <f>ROUND(I164*H164,2)</f>
        <v>0</v>
      </c>
      <c r="K164" s="216" t="s">
        <v>143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144</v>
      </c>
      <c r="AT164" s="225" t="s">
        <v>139</v>
      </c>
      <c r="AU164" s="225" t="s">
        <v>80</v>
      </c>
      <c r="AY164" s="19" t="s">
        <v>137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78</v>
      </c>
      <c r="BK164" s="226">
        <f>ROUND(I164*H164,2)</f>
        <v>0</v>
      </c>
      <c r="BL164" s="19" t="s">
        <v>144</v>
      </c>
      <c r="BM164" s="225" t="s">
        <v>562</v>
      </c>
    </row>
    <row r="165" s="2" customFormat="1">
      <c r="A165" s="40"/>
      <c r="B165" s="41"/>
      <c r="C165" s="42"/>
      <c r="D165" s="227" t="s">
        <v>146</v>
      </c>
      <c r="E165" s="42"/>
      <c r="F165" s="228" t="s">
        <v>563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146</v>
      </c>
      <c r="AU165" s="19" t="s">
        <v>80</v>
      </c>
    </row>
    <row r="166" s="2" customFormat="1" ht="62.7" customHeight="1">
      <c r="A166" s="40"/>
      <c r="B166" s="41"/>
      <c r="C166" s="214" t="s">
        <v>258</v>
      </c>
      <c r="D166" s="214" t="s">
        <v>139</v>
      </c>
      <c r="E166" s="215" t="s">
        <v>564</v>
      </c>
      <c r="F166" s="216" t="s">
        <v>565</v>
      </c>
      <c r="G166" s="217" t="s">
        <v>292</v>
      </c>
      <c r="H166" s="218">
        <v>30</v>
      </c>
      <c r="I166" s="219"/>
      <c r="J166" s="220">
        <f>ROUND(I166*H166,2)</f>
        <v>0</v>
      </c>
      <c r="K166" s="216" t="s">
        <v>143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144</v>
      </c>
      <c r="AT166" s="225" t="s">
        <v>139</v>
      </c>
      <c r="AU166" s="225" t="s">
        <v>80</v>
      </c>
      <c r="AY166" s="19" t="s">
        <v>137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78</v>
      </c>
      <c r="BK166" s="226">
        <f>ROUND(I166*H166,2)</f>
        <v>0</v>
      </c>
      <c r="BL166" s="19" t="s">
        <v>144</v>
      </c>
      <c r="BM166" s="225" t="s">
        <v>566</v>
      </c>
    </row>
    <row r="167" s="2" customFormat="1">
      <c r="A167" s="40"/>
      <c r="B167" s="41"/>
      <c r="C167" s="42"/>
      <c r="D167" s="227" t="s">
        <v>146</v>
      </c>
      <c r="E167" s="42"/>
      <c r="F167" s="228" t="s">
        <v>567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146</v>
      </c>
      <c r="AU167" s="19" t="s">
        <v>80</v>
      </c>
    </row>
    <row r="168" s="2" customFormat="1">
      <c r="A168" s="40"/>
      <c r="B168" s="41"/>
      <c r="C168" s="42"/>
      <c r="D168" s="234" t="s">
        <v>171</v>
      </c>
      <c r="E168" s="42"/>
      <c r="F168" s="255" t="s">
        <v>568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171</v>
      </c>
      <c r="AU168" s="19" t="s">
        <v>80</v>
      </c>
    </row>
    <row r="169" s="13" customFormat="1">
      <c r="A169" s="13"/>
      <c r="B169" s="232"/>
      <c r="C169" s="233"/>
      <c r="D169" s="234" t="s">
        <v>148</v>
      </c>
      <c r="E169" s="233"/>
      <c r="F169" s="236" t="s">
        <v>569</v>
      </c>
      <c r="G169" s="233"/>
      <c r="H169" s="237">
        <v>30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148</v>
      </c>
      <c r="AU169" s="243" t="s">
        <v>80</v>
      </c>
      <c r="AV169" s="13" t="s">
        <v>80</v>
      </c>
      <c r="AW169" s="13" t="s">
        <v>4</v>
      </c>
      <c r="AX169" s="13" t="s">
        <v>78</v>
      </c>
      <c r="AY169" s="243" t="s">
        <v>137</v>
      </c>
    </row>
    <row r="170" s="2" customFormat="1" ht="62.7" customHeight="1">
      <c r="A170" s="40"/>
      <c r="B170" s="41"/>
      <c r="C170" s="214" t="s">
        <v>264</v>
      </c>
      <c r="D170" s="214" t="s">
        <v>139</v>
      </c>
      <c r="E170" s="215" t="s">
        <v>570</v>
      </c>
      <c r="F170" s="216" t="s">
        <v>571</v>
      </c>
      <c r="G170" s="217" t="s">
        <v>292</v>
      </c>
      <c r="H170" s="218">
        <v>30</v>
      </c>
      <c r="I170" s="219"/>
      <c r="J170" s="220">
        <f>ROUND(I170*H170,2)</f>
        <v>0</v>
      </c>
      <c r="K170" s="216" t="s">
        <v>143</v>
      </c>
      <c r="L170" s="46"/>
      <c r="M170" s="221" t="s">
        <v>19</v>
      </c>
      <c r="N170" s="222" t="s">
        <v>42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144</v>
      </c>
      <c r="AT170" s="225" t="s">
        <v>139</v>
      </c>
      <c r="AU170" s="225" t="s">
        <v>80</v>
      </c>
      <c r="AY170" s="19" t="s">
        <v>137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78</v>
      </c>
      <c r="BK170" s="226">
        <f>ROUND(I170*H170,2)</f>
        <v>0</v>
      </c>
      <c r="BL170" s="19" t="s">
        <v>144</v>
      </c>
      <c r="BM170" s="225" t="s">
        <v>572</v>
      </c>
    </row>
    <row r="171" s="2" customFormat="1">
      <c r="A171" s="40"/>
      <c r="B171" s="41"/>
      <c r="C171" s="42"/>
      <c r="D171" s="227" t="s">
        <v>146</v>
      </c>
      <c r="E171" s="42"/>
      <c r="F171" s="228" t="s">
        <v>573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146</v>
      </c>
      <c r="AU171" s="19" t="s">
        <v>80</v>
      </c>
    </row>
    <row r="172" s="2" customFormat="1">
      <c r="A172" s="40"/>
      <c r="B172" s="41"/>
      <c r="C172" s="42"/>
      <c r="D172" s="234" t="s">
        <v>171</v>
      </c>
      <c r="E172" s="42"/>
      <c r="F172" s="255" t="s">
        <v>568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171</v>
      </c>
      <c r="AU172" s="19" t="s">
        <v>80</v>
      </c>
    </row>
    <row r="173" s="13" customFormat="1">
      <c r="A173" s="13"/>
      <c r="B173" s="232"/>
      <c r="C173" s="233"/>
      <c r="D173" s="234" t="s">
        <v>148</v>
      </c>
      <c r="E173" s="233"/>
      <c r="F173" s="236" t="s">
        <v>569</v>
      </c>
      <c r="G173" s="233"/>
      <c r="H173" s="237">
        <v>30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148</v>
      </c>
      <c r="AU173" s="243" t="s">
        <v>80</v>
      </c>
      <c r="AV173" s="13" t="s">
        <v>80</v>
      </c>
      <c r="AW173" s="13" t="s">
        <v>4</v>
      </c>
      <c r="AX173" s="13" t="s">
        <v>78</v>
      </c>
      <c r="AY173" s="243" t="s">
        <v>137</v>
      </c>
    </row>
    <row r="174" s="2" customFormat="1" ht="55.5" customHeight="1">
      <c r="A174" s="40"/>
      <c r="B174" s="41"/>
      <c r="C174" s="214" t="s">
        <v>7</v>
      </c>
      <c r="D174" s="214" t="s">
        <v>139</v>
      </c>
      <c r="E174" s="215" t="s">
        <v>574</v>
      </c>
      <c r="F174" s="216" t="s">
        <v>575</v>
      </c>
      <c r="G174" s="217" t="s">
        <v>292</v>
      </c>
      <c r="H174" s="218">
        <v>30</v>
      </c>
      <c r="I174" s="219"/>
      <c r="J174" s="220">
        <f>ROUND(I174*H174,2)</f>
        <v>0</v>
      </c>
      <c r="K174" s="216" t="s">
        <v>143</v>
      </c>
      <c r="L174" s="46"/>
      <c r="M174" s="221" t="s">
        <v>19</v>
      </c>
      <c r="N174" s="222" t="s">
        <v>42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144</v>
      </c>
      <c r="AT174" s="225" t="s">
        <v>139</v>
      </c>
      <c r="AU174" s="225" t="s">
        <v>80</v>
      </c>
      <c r="AY174" s="19" t="s">
        <v>137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78</v>
      </c>
      <c r="BK174" s="226">
        <f>ROUND(I174*H174,2)</f>
        <v>0</v>
      </c>
      <c r="BL174" s="19" t="s">
        <v>144</v>
      </c>
      <c r="BM174" s="225" t="s">
        <v>576</v>
      </c>
    </row>
    <row r="175" s="2" customFormat="1">
      <c r="A175" s="40"/>
      <c r="B175" s="41"/>
      <c r="C175" s="42"/>
      <c r="D175" s="227" t="s">
        <v>146</v>
      </c>
      <c r="E175" s="42"/>
      <c r="F175" s="228" t="s">
        <v>577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146</v>
      </c>
      <c r="AU175" s="19" t="s">
        <v>80</v>
      </c>
    </row>
    <row r="176" s="2" customFormat="1">
      <c r="A176" s="40"/>
      <c r="B176" s="41"/>
      <c r="C176" s="42"/>
      <c r="D176" s="234" t="s">
        <v>171</v>
      </c>
      <c r="E176" s="42"/>
      <c r="F176" s="255" t="s">
        <v>568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171</v>
      </c>
      <c r="AU176" s="19" t="s">
        <v>80</v>
      </c>
    </row>
    <row r="177" s="13" customFormat="1">
      <c r="A177" s="13"/>
      <c r="B177" s="232"/>
      <c r="C177" s="233"/>
      <c r="D177" s="234" t="s">
        <v>148</v>
      </c>
      <c r="E177" s="233"/>
      <c r="F177" s="236" t="s">
        <v>569</v>
      </c>
      <c r="G177" s="233"/>
      <c r="H177" s="237">
        <v>30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148</v>
      </c>
      <c r="AU177" s="243" t="s">
        <v>80</v>
      </c>
      <c r="AV177" s="13" t="s">
        <v>80</v>
      </c>
      <c r="AW177" s="13" t="s">
        <v>4</v>
      </c>
      <c r="AX177" s="13" t="s">
        <v>78</v>
      </c>
      <c r="AY177" s="243" t="s">
        <v>137</v>
      </c>
    </row>
    <row r="178" s="2" customFormat="1" ht="33" customHeight="1">
      <c r="A178" s="40"/>
      <c r="B178" s="41"/>
      <c r="C178" s="214" t="s">
        <v>274</v>
      </c>
      <c r="D178" s="214" t="s">
        <v>139</v>
      </c>
      <c r="E178" s="215" t="s">
        <v>578</v>
      </c>
      <c r="F178" s="216" t="s">
        <v>579</v>
      </c>
      <c r="G178" s="217" t="s">
        <v>213</v>
      </c>
      <c r="H178" s="218">
        <v>1340</v>
      </c>
      <c r="I178" s="219"/>
      <c r="J178" s="220">
        <f>ROUND(I178*H178,2)</f>
        <v>0</v>
      </c>
      <c r="K178" s="216" t="s">
        <v>143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144</v>
      </c>
      <c r="AT178" s="225" t="s">
        <v>139</v>
      </c>
      <c r="AU178" s="225" t="s">
        <v>80</v>
      </c>
      <c r="AY178" s="19" t="s">
        <v>137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78</v>
      </c>
      <c r="BK178" s="226">
        <f>ROUND(I178*H178,2)</f>
        <v>0</v>
      </c>
      <c r="BL178" s="19" t="s">
        <v>144</v>
      </c>
      <c r="BM178" s="225" t="s">
        <v>580</v>
      </c>
    </row>
    <row r="179" s="2" customFormat="1">
      <c r="A179" s="40"/>
      <c r="B179" s="41"/>
      <c r="C179" s="42"/>
      <c r="D179" s="227" t="s">
        <v>146</v>
      </c>
      <c r="E179" s="42"/>
      <c r="F179" s="228" t="s">
        <v>581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146</v>
      </c>
      <c r="AU179" s="19" t="s">
        <v>80</v>
      </c>
    </row>
    <row r="180" s="2" customFormat="1">
      <c r="A180" s="40"/>
      <c r="B180" s="41"/>
      <c r="C180" s="42"/>
      <c r="D180" s="234" t="s">
        <v>171</v>
      </c>
      <c r="E180" s="42"/>
      <c r="F180" s="255" t="s">
        <v>568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171</v>
      </c>
      <c r="AU180" s="19" t="s">
        <v>80</v>
      </c>
    </row>
    <row r="181" s="13" customFormat="1">
      <c r="A181" s="13"/>
      <c r="B181" s="232"/>
      <c r="C181" s="233"/>
      <c r="D181" s="234" t="s">
        <v>148</v>
      </c>
      <c r="E181" s="233"/>
      <c r="F181" s="236" t="s">
        <v>582</v>
      </c>
      <c r="G181" s="233"/>
      <c r="H181" s="237">
        <v>1340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148</v>
      </c>
      <c r="AU181" s="243" t="s">
        <v>80</v>
      </c>
      <c r="AV181" s="13" t="s">
        <v>80</v>
      </c>
      <c r="AW181" s="13" t="s">
        <v>4</v>
      </c>
      <c r="AX181" s="13" t="s">
        <v>78</v>
      </c>
      <c r="AY181" s="243" t="s">
        <v>137</v>
      </c>
    </row>
    <row r="182" s="2" customFormat="1" ht="62.7" customHeight="1">
      <c r="A182" s="40"/>
      <c r="B182" s="41"/>
      <c r="C182" s="214" t="s">
        <v>280</v>
      </c>
      <c r="D182" s="214" t="s">
        <v>139</v>
      </c>
      <c r="E182" s="215" t="s">
        <v>162</v>
      </c>
      <c r="F182" s="216" t="s">
        <v>163</v>
      </c>
      <c r="G182" s="217" t="s">
        <v>142</v>
      </c>
      <c r="H182" s="218">
        <v>225.49600000000001</v>
      </c>
      <c r="I182" s="219"/>
      <c r="J182" s="220">
        <f>ROUND(I182*H182,2)</f>
        <v>0</v>
      </c>
      <c r="K182" s="216" t="s">
        <v>143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144</v>
      </c>
      <c r="AT182" s="225" t="s">
        <v>139</v>
      </c>
      <c r="AU182" s="225" t="s">
        <v>80</v>
      </c>
      <c r="AY182" s="19" t="s">
        <v>137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78</v>
      </c>
      <c r="BK182" s="226">
        <f>ROUND(I182*H182,2)</f>
        <v>0</v>
      </c>
      <c r="BL182" s="19" t="s">
        <v>144</v>
      </c>
      <c r="BM182" s="225" t="s">
        <v>583</v>
      </c>
    </row>
    <row r="183" s="2" customFormat="1">
      <c r="A183" s="40"/>
      <c r="B183" s="41"/>
      <c r="C183" s="42"/>
      <c r="D183" s="227" t="s">
        <v>146</v>
      </c>
      <c r="E183" s="42"/>
      <c r="F183" s="228" t="s">
        <v>165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146</v>
      </c>
      <c r="AU183" s="19" t="s">
        <v>80</v>
      </c>
    </row>
    <row r="184" s="2" customFormat="1" ht="66.75" customHeight="1">
      <c r="A184" s="40"/>
      <c r="B184" s="41"/>
      <c r="C184" s="214" t="s">
        <v>285</v>
      </c>
      <c r="D184" s="214" t="s">
        <v>139</v>
      </c>
      <c r="E184" s="215" t="s">
        <v>167</v>
      </c>
      <c r="F184" s="216" t="s">
        <v>168</v>
      </c>
      <c r="G184" s="217" t="s">
        <v>142</v>
      </c>
      <c r="H184" s="218">
        <v>1127.48</v>
      </c>
      <c r="I184" s="219"/>
      <c r="J184" s="220">
        <f>ROUND(I184*H184,2)</f>
        <v>0</v>
      </c>
      <c r="K184" s="216" t="s">
        <v>143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144</v>
      </c>
      <c r="AT184" s="225" t="s">
        <v>139</v>
      </c>
      <c r="AU184" s="225" t="s">
        <v>80</v>
      </c>
      <c r="AY184" s="19" t="s">
        <v>137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78</v>
      </c>
      <c r="BK184" s="226">
        <f>ROUND(I184*H184,2)</f>
        <v>0</v>
      </c>
      <c r="BL184" s="19" t="s">
        <v>144</v>
      </c>
      <c r="BM184" s="225" t="s">
        <v>584</v>
      </c>
    </row>
    <row r="185" s="2" customFormat="1">
      <c r="A185" s="40"/>
      <c r="B185" s="41"/>
      <c r="C185" s="42"/>
      <c r="D185" s="227" t="s">
        <v>146</v>
      </c>
      <c r="E185" s="42"/>
      <c r="F185" s="228" t="s">
        <v>170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146</v>
      </c>
      <c r="AU185" s="19" t="s">
        <v>80</v>
      </c>
    </row>
    <row r="186" s="2" customFormat="1">
      <c r="A186" s="40"/>
      <c r="B186" s="41"/>
      <c r="C186" s="42"/>
      <c r="D186" s="234" t="s">
        <v>171</v>
      </c>
      <c r="E186" s="42"/>
      <c r="F186" s="255" t="s">
        <v>172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171</v>
      </c>
      <c r="AU186" s="19" t="s">
        <v>80</v>
      </c>
    </row>
    <row r="187" s="13" customFormat="1">
      <c r="A187" s="13"/>
      <c r="B187" s="232"/>
      <c r="C187" s="233"/>
      <c r="D187" s="234" t="s">
        <v>148</v>
      </c>
      <c r="E187" s="233"/>
      <c r="F187" s="236" t="s">
        <v>585</v>
      </c>
      <c r="G187" s="233"/>
      <c r="H187" s="237">
        <v>1127.48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148</v>
      </c>
      <c r="AU187" s="243" t="s">
        <v>80</v>
      </c>
      <c r="AV187" s="13" t="s">
        <v>80</v>
      </c>
      <c r="AW187" s="13" t="s">
        <v>4</v>
      </c>
      <c r="AX187" s="13" t="s">
        <v>78</v>
      </c>
      <c r="AY187" s="243" t="s">
        <v>137</v>
      </c>
    </row>
    <row r="188" s="2" customFormat="1" ht="44.25" customHeight="1">
      <c r="A188" s="40"/>
      <c r="B188" s="41"/>
      <c r="C188" s="214" t="s">
        <v>289</v>
      </c>
      <c r="D188" s="214" t="s">
        <v>139</v>
      </c>
      <c r="E188" s="215" t="s">
        <v>175</v>
      </c>
      <c r="F188" s="216" t="s">
        <v>176</v>
      </c>
      <c r="G188" s="217" t="s">
        <v>142</v>
      </c>
      <c r="H188" s="218">
        <v>225.49600000000001</v>
      </c>
      <c r="I188" s="219"/>
      <c r="J188" s="220">
        <f>ROUND(I188*H188,2)</f>
        <v>0</v>
      </c>
      <c r="K188" s="216" t="s">
        <v>143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144</v>
      </c>
      <c r="AT188" s="225" t="s">
        <v>139</v>
      </c>
      <c r="AU188" s="225" t="s">
        <v>80</v>
      </c>
      <c r="AY188" s="19" t="s">
        <v>137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78</v>
      </c>
      <c r="BK188" s="226">
        <f>ROUND(I188*H188,2)</f>
        <v>0</v>
      </c>
      <c r="BL188" s="19" t="s">
        <v>144</v>
      </c>
      <c r="BM188" s="225" t="s">
        <v>586</v>
      </c>
    </row>
    <row r="189" s="2" customFormat="1">
      <c r="A189" s="40"/>
      <c r="B189" s="41"/>
      <c r="C189" s="42"/>
      <c r="D189" s="227" t="s">
        <v>146</v>
      </c>
      <c r="E189" s="42"/>
      <c r="F189" s="228" t="s">
        <v>178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146</v>
      </c>
      <c r="AU189" s="19" t="s">
        <v>80</v>
      </c>
    </row>
    <row r="190" s="2" customFormat="1" ht="44.25" customHeight="1">
      <c r="A190" s="40"/>
      <c r="B190" s="41"/>
      <c r="C190" s="214" t="s">
        <v>296</v>
      </c>
      <c r="D190" s="214" t="s">
        <v>139</v>
      </c>
      <c r="E190" s="215" t="s">
        <v>180</v>
      </c>
      <c r="F190" s="216" t="s">
        <v>181</v>
      </c>
      <c r="G190" s="217" t="s">
        <v>142</v>
      </c>
      <c r="H190" s="218">
        <v>225.49600000000001</v>
      </c>
      <c r="I190" s="219"/>
      <c r="J190" s="220">
        <f>ROUND(I190*H190,2)</f>
        <v>0</v>
      </c>
      <c r="K190" s="216" t="s">
        <v>143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144</v>
      </c>
      <c r="AT190" s="225" t="s">
        <v>139</v>
      </c>
      <c r="AU190" s="225" t="s">
        <v>80</v>
      </c>
      <c r="AY190" s="19" t="s">
        <v>137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78</v>
      </c>
      <c r="BK190" s="226">
        <f>ROUND(I190*H190,2)</f>
        <v>0</v>
      </c>
      <c r="BL190" s="19" t="s">
        <v>144</v>
      </c>
      <c r="BM190" s="225" t="s">
        <v>587</v>
      </c>
    </row>
    <row r="191" s="2" customFormat="1">
      <c r="A191" s="40"/>
      <c r="B191" s="41"/>
      <c r="C191" s="42"/>
      <c r="D191" s="227" t="s">
        <v>146</v>
      </c>
      <c r="E191" s="42"/>
      <c r="F191" s="228" t="s">
        <v>183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146</v>
      </c>
      <c r="AU191" s="19" t="s">
        <v>80</v>
      </c>
    </row>
    <row r="192" s="2" customFormat="1" ht="37.8" customHeight="1">
      <c r="A192" s="40"/>
      <c r="B192" s="41"/>
      <c r="C192" s="214" t="s">
        <v>301</v>
      </c>
      <c r="D192" s="214" t="s">
        <v>139</v>
      </c>
      <c r="E192" s="215" t="s">
        <v>185</v>
      </c>
      <c r="F192" s="216" t="s">
        <v>186</v>
      </c>
      <c r="G192" s="217" t="s">
        <v>142</v>
      </c>
      <c r="H192" s="218">
        <v>225.49600000000001</v>
      </c>
      <c r="I192" s="219"/>
      <c r="J192" s="220">
        <f>ROUND(I192*H192,2)</f>
        <v>0</v>
      </c>
      <c r="K192" s="216" t="s">
        <v>143</v>
      </c>
      <c r="L192" s="46"/>
      <c r="M192" s="221" t="s">
        <v>19</v>
      </c>
      <c r="N192" s="222" t="s">
        <v>42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144</v>
      </c>
      <c r="AT192" s="225" t="s">
        <v>139</v>
      </c>
      <c r="AU192" s="225" t="s">
        <v>80</v>
      </c>
      <c r="AY192" s="19" t="s">
        <v>137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78</v>
      </c>
      <c r="BK192" s="226">
        <f>ROUND(I192*H192,2)</f>
        <v>0</v>
      </c>
      <c r="BL192" s="19" t="s">
        <v>144</v>
      </c>
      <c r="BM192" s="225" t="s">
        <v>588</v>
      </c>
    </row>
    <row r="193" s="2" customFormat="1">
      <c r="A193" s="40"/>
      <c r="B193" s="41"/>
      <c r="C193" s="42"/>
      <c r="D193" s="227" t="s">
        <v>146</v>
      </c>
      <c r="E193" s="42"/>
      <c r="F193" s="228" t="s">
        <v>188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146</v>
      </c>
      <c r="AU193" s="19" t="s">
        <v>80</v>
      </c>
    </row>
    <row r="194" s="2" customFormat="1" ht="44.25" customHeight="1">
      <c r="A194" s="40"/>
      <c r="B194" s="41"/>
      <c r="C194" s="214" t="s">
        <v>309</v>
      </c>
      <c r="D194" s="214" t="s">
        <v>139</v>
      </c>
      <c r="E194" s="215" t="s">
        <v>190</v>
      </c>
      <c r="F194" s="216" t="s">
        <v>191</v>
      </c>
      <c r="G194" s="217" t="s">
        <v>192</v>
      </c>
      <c r="H194" s="218">
        <v>428.44200000000001</v>
      </c>
      <c r="I194" s="219"/>
      <c r="J194" s="220">
        <f>ROUND(I194*H194,2)</f>
        <v>0</v>
      </c>
      <c r="K194" s="216" t="s">
        <v>143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144</v>
      </c>
      <c r="AT194" s="225" t="s">
        <v>139</v>
      </c>
      <c r="AU194" s="225" t="s">
        <v>80</v>
      </c>
      <c r="AY194" s="19" t="s">
        <v>137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78</v>
      </c>
      <c r="BK194" s="226">
        <f>ROUND(I194*H194,2)</f>
        <v>0</v>
      </c>
      <c r="BL194" s="19" t="s">
        <v>144</v>
      </c>
      <c r="BM194" s="225" t="s">
        <v>589</v>
      </c>
    </row>
    <row r="195" s="2" customFormat="1">
      <c r="A195" s="40"/>
      <c r="B195" s="41"/>
      <c r="C195" s="42"/>
      <c r="D195" s="227" t="s">
        <v>146</v>
      </c>
      <c r="E195" s="42"/>
      <c r="F195" s="228" t="s">
        <v>194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146</v>
      </c>
      <c r="AU195" s="19" t="s">
        <v>80</v>
      </c>
    </row>
    <row r="196" s="2" customFormat="1">
      <c r="A196" s="40"/>
      <c r="B196" s="41"/>
      <c r="C196" s="42"/>
      <c r="D196" s="234" t="s">
        <v>171</v>
      </c>
      <c r="E196" s="42"/>
      <c r="F196" s="255" t="s">
        <v>195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171</v>
      </c>
      <c r="AU196" s="19" t="s">
        <v>80</v>
      </c>
    </row>
    <row r="197" s="13" customFormat="1">
      <c r="A197" s="13"/>
      <c r="B197" s="232"/>
      <c r="C197" s="233"/>
      <c r="D197" s="234" t="s">
        <v>148</v>
      </c>
      <c r="E197" s="233"/>
      <c r="F197" s="236" t="s">
        <v>590</v>
      </c>
      <c r="G197" s="233"/>
      <c r="H197" s="237">
        <v>428.44200000000001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148</v>
      </c>
      <c r="AU197" s="243" t="s">
        <v>80</v>
      </c>
      <c r="AV197" s="13" t="s">
        <v>80</v>
      </c>
      <c r="AW197" s="13" t="s">
        <v>4</v>
      </c>
      <c r="AX197" s="13" t="s">
        <v>78</v>
      </c>
      <c r="AY197" s="243" t="s">
        <v>137</v>
      </c>
    </row>
    <row r="198" s="2" customFormat="1" ht="44.25" customHeight="1">
      <c r="A198" s="40"/>
      <c r="B198" s="41"/>
      <c r="C198" s="214" t="s">
        <v>315</v>
      </c>
      <c r="D198" s="214" t="s">
        <v>139</v>
      </c>
      <c r="E198" s="215" t="s">
        <v>591</v>
      </c>
      <c r="F198" s="216" t="s">
        <v>592</v>
      </c>
      <c r="G198" s="217" t="s">
        <v>142</v>
      </c>
      <c r="H198" s="218">
        <v>72.099999999999994</v>
      </c>
      <c r="I198" s="219"/>
      <c r="J198" s="220">
        <f>ROUND(I198*H198,2)</f>
        <v>0</v>
      </c>
      <c r="K198" s="216" t="s">
        <v>143</v>
      </c>
      <c r="L198" s="46"/>
      <c r="M198" s="221" t="s">
        <v>19</v>
      </c>
      <c r="N198" s="222" t="s">
        <v>42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144</v>
      </c>
      <c r="AT198" s="225" t="s">
        <v>139</v>
      </c>
      <c r="AU198" s="225" t="s">
        <v>80</v>
      </c>
      <c r="AY198" s="19" t="s">
        <v>137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78</v>
      </c>
      <c r="BK198" s="226">
        <f>ROUND(I198*H198,2)</f>
        <v>0</v>
      </c>
      <c r="BL198" s="19" t="s">
        <v>144</v>
      </c>
      <c r="BM198" s="225" t="s">
        <v>593</v>
      </c>
    </row>
    <row r="199" s="2" customFormat="1">
      <c r="A199" s="40"/>
      <c r="B199" s="41"/>
      <c r="C199" s="42"/>
      <c r="D199" s="227" t="s">
        <v>146</v>
      </c>
      <c r="E199" s="42"/>
      <c r="F199" s="228" t="s">
        <v>594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146</v>
      </c>
      <c r="AU199" s="19" t="s">
        <v>80</v>
      </c>
    </row>
    <row r="200" s="13" customFormat="1">
      <c r="A200" s="13"/>
      <c r="B200" s="232"/>
      <c r="C200" s="233"/>
      <c r="D200" s="234" t="s">
        <v>148</v>
      </c>
      <c r="E200" s="235" t="s">
        <v>19</v>
      </c>
      <c r="F200" s="236" t="s">
        <v>595</v>
      </c>
      <c r="G200" s="233"/>
      <c r="H200" s="237">
        <v>53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148</v>
      </c>
      <c r="AU200" s="243" t="s">
        <v>80</v>
      </c>
      <c r="AV200" s="13" t="s">
        <v>80</v>
      </c>
      <c r="AW200" s="13" t="s">
        <v>33</v>
      </c>
      <c r="AX200" s="13" t="s">
        <v>71</v>
      </c>
      <c r="AY200" s="243" t="s">
        <v>137</v>
      </c>
    </row>
    <row r="201" s="13" customFormat="1">
      <c r="A201" s="13"/>
      <c r="B201" s="232"/>
      <c r="C201" s="233"/>
      <c r="D201" s="234" t="s">
        <v>148</v>
      </c>
      <c r="E201" s="235" t="s">
        <v>19</v>
      </c>
      <c r="F201" s="236" t="s">
        <v>596</v>
      </c>
      <c r="G201" s="233"/>
      <c r="H201" s="237">
        <v>19.100000000000001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148</v>
      </c>
      <c r="AU201" s="243" t="s">
        <v>80</v>
      </c>
      <c r="AV201" s="13" t="s">
        <v>80</v>
      </c>
      <c r="AW201" s="13" t="s">
        <v>33</v>
      </c>
      <c r="AX201" s="13" t="s">
        <v>71</v>
      </c>
      <c r="AY201" s="243" t="s">
        <v>137</v>
      </c>
    </row>
    <row r="202" s="14" customFormat="1">
      <c r="A202" s="14"/>
      <c r="B202" s="244"/>
      <c r="C202" s="245"/>
      <c r="D202" s="234" t="s">
        <v>148</v>
      </c>
      <c r="E202" s="246" t="s">
        <v>19</v>
      </c>
      <c r="F202" s="247" t="s">
        <v>152</v>
      </c>
      <c r="G202" s="245"/>
      <c r="H202" s="248">
        <v>72.099999999999994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148</v>
      </c>
      <c r="AU202" s="254" t="s">
        <v>80</v>
      </c>
      <c r="AV202" s="14" t="s">
        <v>144</v>
      </c>
      <c r="AW202" s="14" t="s">
        <v>33</v>
      </c>
      <c r="AX202" s="14" t="s">
        <v>78</v>
      </c>
      <c r="AY202" s="254" t="s">
        <v>137</v>
      </c>
    </row>
    <row r="203" s="2" customFormat="1" ht="16.5" customHeight="1">
      <c r="A203" s="40"/>
      <c r="B203" s="41"/>
      <c r="C203" s="256" t="s">
        <v>322</v>
      </c>
      <c r="D203" s="256" t="s">
        <v>205</v>
      </c>
      <c r="E203" s="257" t="s">
        <v>597</v>
      </c>
      <c r="F203" s="258" t="s">
        <v>598</v>
      </c>
      <c r="G203" s="259" t="s">
        <v>192</v>
      </c>
      <c r="H203" s="260">
        <v>136.99000000000001</v>
      </c>
      <c r="I203" s="261"/>
      <c r="J203" s="262">
        <f>ROUND(I203*H203,2)</f>
        <v>0</v>
      </c>
      <c r="K203" s="258" t="s">
        <v>143</v>
      </c>
      <c r="L203" s="263"/>
      <c r="M203" s="264" t="s">
        <v>19</v>
      </c>
      <c r="N203" s="265" t="s">
        <v>42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184</v>
      </c>
      <c r="AT203" s="225" t="s">
        <v>205</v>
      </c>
      <c r="AU203" s="225" t="s">
        <v>80</v>
      </c>
      <c r="AY203" s="19" t="s">
        <v>137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78</v>
      </c>
      <c r="BK203" s="226">
        <f>ROUND(I203*H203,2)</f>
        <v>0</v>
      </c>
      <c r="BL203" s="19" t="s">
        <v>144</v>
      </c>
      <c r="BM203" s="225" t="s">
        <v>599</v>
      </c>
    </row>
    <row r="204" s="2" customFormat="1">
      <c r="A204" s="40"/>
      <c r="B204" s="41"/>
      <c r="C204" s="42"/>
      <c r="D204" s="234" t="s">
        <v>171</v>
      </c>
      <c r="E204" s="42"/>
      <c r="F204" s="255" t="s">
        <v>195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171</v>
      </c>
      <c r="AU204" s="19" t="s">
        <v>80</v>
      </c>
    </row>
    <row r="205" s="13" customFormat="1">
      <c r="A205" s="13"/>
      <c r="B205" s="232"/>
      <c r="C205" s="233"/>
      <c r="D205" s="234" t="s">
        <v>148</v>
      </c>
      <c r="E205" s="233"/>
      <c r="F205" s="236" t="s">
        <v>600</v>
      </c>
      <c r="G205" s="233"/>
      <c r="H205" s="237">
        <v>136.99000000000001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148</v>
      </c>
      <c r="AU205" s="243" t="s">
        <v>80</v>
      </c>
      <c r="AV205" s="13" t="s">
        <v>80</v>
      </c>
      <c r="AW205" s="13" t="s">
        <v>4</v>
      </c>
      <c r="AX205" s="13" t="s">
        <v>78</v>
      </c>
      <c r="AY205" s="243" t="s">
        <v>137</v>
      </c>
    </row>
    <row r="206" s="2" customFormat="1" ht="44.25" customHeight="1">
      <c r="A206" s="40"/>
      <c r="B206" s="41"/>
      <c r="C206" s="214" t="s">
        <v>328</v>
      </c>
      <c r="D206" s="214" t="s">
        <v>139</v>
      </c>
      <c r="E206" s="215" t="s">
        <v>198</v>
      </c>
      <c r="F206" s="216" t="s">
        <v>199</v>
      </c>
      <c r="G206" s="217" t="s">
        <v>142</v>
      </c>
      <c r="H206" s="218">
        <v>42.345999999999997</v>
      </c>
      <c r="I206" s="219"/>
      <c r="J206" s="220">
        <f>ROUND(I206*H206,2)</f>
        <v>0</v>
      </c>
      <c r="K206" s="216" t="s">
        <v>143</v>
      </c>
      <c r="L206" s="46"/>
      <c r="M206" s="221" t="s">
        <v>19</v>
      </c>
      <c r="N206" s="222" t="s">
        <v>42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144</v>
      </c>
      <c r="AT206" s="225" t="s">
        <v>139</v>
      </c>
      <c r="AU206" s="225" t="s">
        <v>80</v>
      </c>
      <c r="AY206" s="19" t="s">
        <v>137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78</v>
      </c>
      <c r="BK206" s="226">
        <f>ROUND(I206*H206,2)</f>
        <v>0</v>
      </c>
      <c r="BL206" s="19" t="s">
        <v>144</v>
      </c>
      <c r="BM206" s="225" t="s">
        <v>601</v>
      </c>
    </row>
    <row r="207" s="2" customFormat="1">
      <c r="A207" s="40"/>
      <c r="B207" s="41"/>
      <c r="C207" s="42"/>
      <c r="D207" s="227" t="s">
        <v>146</v>
      </c>
      <c r="E207" s="42"/>
      <c r="F207" s="228" t="s">
        <v>201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146</v>
      </c>
      <c r="AU207" s="19" t="s">
        <v>80</v>
      </c>
    </row>
    <row r="208" s="13" customFormat="1">
      <c r="A208" s="13"/>
      <c r="B208" s="232"/>
      <c r="C208" s="233"/>
      <c r="D208" s="234" t="s">
        <v>148</v>
      </c>
      <c r="E208" s="235" t="s">
        <v>19</v>
      </c>
      <c r="F208" s="236" t="s">
        <v>546</v>
      </c>
      <c r="G208" s="233"/>
      <c r="H208" s="237">
        <v>13.199999999999999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148</v>
      </c>
      <c r="AU208" s="243" t="s">
        <v>80</v>
      </c>
      <c r="AV208" s="13" t="s">
        <v>80</v>
      </c>
      <c r="AW208" s="13" t="s">
        <v>33</v>
      </c>
      <c r="AX208" s="13" t="s">
        <v>71</v>
      </c>
      <c r="AY208" s="243" t="s">
        <v>137</v>
      </c>
    </row>
    <row r="209" s="13" customFormat="1">
      <c r="A209" s="13"/>
      <c r="B209" s="232"/>
      <c r="C209" s="233"/>
      <c r="D209" s="234" t="s">
        <v>148</v>
      </c>
      <c r="E209" s="235" t="s">
        <v>19</v>
      </c>
      <c r="F209" s="236" t="s">
        <v>525</v>
      </c>
      <c r="G209" s="233"/>
      <c r="H209" s="237">
        <v>12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148</v>
      </c>
      <c r="AU209" s="243" t="s">
        <v>80</v>
      </c>
      <c r="AV209" s="13" t="s">
        <v>80</v>
      </c>
      <c r="AW209" s="13" t="s">
        <v>33</v>
      </c>
      <c r="AX209" s="13" t="s">
        <v>71</v>
      </c>
      <c r="AY209" s="243" t="s">
        <v>137</v>
      </c>
    </row>
    <row r="210" s="13" customFormat="1">
      <c r="A210" s="13"/>
      <c r="B210" s="232"/>
      <c r="C210" s="233"/>
      <c r="D210" s="234" t="s">
        <v>148</v>
      </c>
      <c r="E210" s="235" t="s">
        <v>19</v>
      </c>
      <c r="F210" s="236" t="s">
        <v>529</v>
      </c>
      <c r="G210" s="233"/>
      <c r="H210" s="237">
        <v>5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148</v>
      </c>
      <c r="AU210" s="243" t="s">
        <v>80</v>
      </c>
      <c r="AV210" s="13" t="s">
        <v>80</v>
      </c>
      <c r="AW210" s="13" t="s">
        <v>33</v>
      </c>
      <c r="AX210" s="13" t="s">
        <v>71</v>
      </c>
      <c r="AY210" s="243" t="s">
        <v>137</v>
      </c>
    </row>
    <row r="211" s="13" customFormat="1">
      <c r="A211" s="13"/>
      <c r="B211" s="232"/>
      <c r="C211" s="233"/>
      <c r="D211" s="234" t="s">
        <v>148</v>
      </c>
      <c r="E211" s="235" t="s">
        <v>19</v>
      </c>
      <c r="F211" s="236" t="s">
        <v>530</v>
      </c>
      <c r="G211" s="233"/>
      <c r="H211" s="237">
        <v>16.199999999999999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148</v>
      </c>
      <c r="AU211" s="243" t="s">
        <v>80</v>
      </c>
      <c r="AV211" s="13" t="s">
        <v>80</v>
      </c>
      <c r="AW211" s="13" t="s">
        <v>33</v>
      </c>
      <c r="AX211" s="13" t="s">
        <v>71</v>
      </c>
      <c r="AY211" s="243" t="s">
        <v>137</v>
      </c>
    </row>
    <row r="212" s="15" customFormat="1">
      <c r="A212" s="15"/>
      <c r="B212" s="274"/>
      <c r="C212" s="275"/>
      <c r="D212" s="234" t="s">
        <v>148</v>
      </c>
      <c r="E212" s="276" t="s">
        <v>19</v>
      </c>
      <c r="F212" s="277" t="s">
        <v>602</v>
      </c>
      <c r="G212" s="275"/>
      <c r="H212" s="278">
        <v>46.399999999999999</v>
      </c>
      <c r="I212" s="279"/>
      <c r="J212" s="275"/>
      <c r="K212" s="275"/>
      <c r="L212" s="280"/>
      <c r="M212" s="281"/>
      <c r="N212" s="282"/>
      <c r="O212" s="282"/>
      <c r="P212" s="282"/>
      <c r="Q212" s="282"/>
      <c r="R212" s="282"/>
      <c r="S212" s="282"/>
      <c r="T212" s="28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4" t="s">
        <v>148</v>
      </c>
      <c r="AU212" s="284" t="s">
        <v>80</v>
      </c>
      <c r="AV212" s="15" t="s">
        <v>157</v>
      </c>
      <c r="AW212" s="15" t="s">
        <v>33</v>
      </c>
      <c r="AX212" s="15" t="s">
        <v>71</v>
      </c>
      <c r="AY212" s="284" t="s">
        <v>137</v>
      </c>
    </row>
    <row r="213" s="16" customFormat="1">
      <c r="A213" s="16"/>
      <c r="B213" s="285"/>
      <c r="C213" s="286"/>
      <c r="D213" s="234" t="s">
        <v>148</v>
      </c>
      <c r="E213" s="287" t="s">
        <v>19</v>
      </c>
      <c r="F213" s="288" t="s">
        <v>603</v>
      </c>
      <c r="G213" s="286"/>
      <c r="H213" s="287" t="s">
        <v>19</v>
      </c>
      <c r="I213" s="289"/>
      <c r="J213" s="286"/>
      <c r="K213" s="286"/>
      <c r="L213" s="290"/>
      <c r="M213" s="291"/>
      <c r="N213" s="292"/>
      <c r="O213" s="292"/>
      <c r="P213" s="292"/>
      <c r="Q213" s="292"/>
      <c r="R213" s="292"/>
      <c r="S213" s="292"/>
      <c r="T213" s="293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94" t="s">
        <v>148</v>
      </c>
      <c r="AU213" s="294" t="s">
        <v>80</v>
      </c>
      <c r="AV213" s="16" t="s">
        <v>78</v>
      </c>
      <c r="AW213" s="16" t="s">
        <v>33</v>
      </c>
      <c r="AX213" s="16" t="s">
        <v>71</v>
      </c>
      <c r="AY213" s="294" t="s">
        <v>137</v>
      </c>
    </row>
    <row r="214" s="13" customFormat="1">
      <c r="A214" s="13"/>
      <c r="B214" s="232"/>
      <c r="C214" s="233"/>
      <c r="D214" s="234" t="s">
        <v>148</v>
      </c>
      <c r="E214" s="235" t="s">
        <v>19</v>
      </c>
      <c r="F214" s="236" t="s">
        <v>604</v>
      </c>
      <c r="G214" s="233"/>
      <c r="H214" s="237">
        <v>-3.6299999999999999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148</v>
      </c>
      <c r="AU214" s="243" t="s">
        <v>80</v>
      </c>
      <c r="AV214" s="13" t="s">
        <v>80</v>
      </c>
      <c r="AW214" s="13" t="s">
        <v>33</v>
      </c>
      <c r="AX214" s="13" t="s">
        <v>71</v>
      </c>
      <c r="AY214" s="243" t="s">
        <v>137</v>
      </c>
    </row>
    <row r="215" s="16" customFormat="1">
      <c r="A215" s="16"/>
      <c r="B215" s="285"/>
      <c r="C215" s="286"/>
      <c r="D215" s="234" t="s">
        <v>148</v>
      </c>
      <c r="E215" s="287" t="s">
        <v>19</v>
      </c>
      <c r="F215" s="288" t="s">
        <v>605</v>
      </c>
      <c r="G215" s="286"/>
      <c r="H215" s="287" t="s">
        <v>19</v>
      </c>
      <c r="I215" s="289"/>
      <c r="J215" s="286"/>
      <c r="K215" s="286"/>
      <c r="L215" s="290"/>
      <c r="M215" s="291"/>
      <c r="N215" s="292"/>
      <c r="O215" s="292"/>
      <c r="P215" s="292"/>
      <c r="Q215" s="292"/>
      <c r="R215" s="292"/>
      <c r="S215" s="292"/>
      <c r="T215" s="293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94" t="s">
        <v>148</v>
      </c>
      <c r="AU215" s="294" t="s">
        <v>80</v>
      </c>
      <c r="AV215" s="16" t="s">
        <v>78</v>
      </c>
      <c r="AW215" s="16" t="s">
        <v>33</v>
      </c>
      <c r="AX215" s="16" t="s">
        <v>71</v>
      </c>
      <c r="AY215" s="294" t="s">
        <v>137</v>
      </c>
    </row>
    <row r="216" s="13" customFormat="1">
      <c r="A216" s="13"/>
      <c r="B216" s="232"/>
      <c r="C216" s="233"/>
      <c r="D216" s="234" t="s">
        <v>148</v>
      </c>
      <c r="E216" s="235" t="s">
        <v>19</v>
      </c>
      <c r="F216" s="236" t="s">
        <v>606</v>
      </c>
      <c r="G216" s="233"/>
      <c r="H216" s="237">
        <v>-0.42399999999999999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148</v>
      </c>
      <c r="AU216" s="243" t="s">
        <v>80</v>
      </c>
      <c r="AV216" s="13" t="s">
        <v>80</v>
      </c>
      <c r="AW216" s="13" t="s">
        <v>33</v>
      </c>
      <c r="AX216" s="13" t="s">
        <v>71</v>
      </c>
      <c r="AY216" s="243" t="s">
        <v>137</v>
      </c>
    </row>
    <row r="217" s="15" customFormat="1">
      <c r="A217" s="15"/>
      <c r="B217" s="274"/>
      <c r="C217" s="275"/>
      <c r="D217" s="234" t="s">
        <v>148</v>
      </c>
      <c r="E217" s="276" t="s">
        <v>19</v>
      </c>
      <c r="F217" s="277" t="s">
        <v>602</v>
      </c>
      <c r="G217" s="275"/>
      <c r="H217" s="278">
        <v>-4.0540000000000003</v>
      </c>
      <c r="I217" s="279"/>
      <c r="J217" s="275"/>
      <c r="K217" s="275"/>
      <c r="L217" s="280"/>
      <c r="M217" s="281"/>
      <c r="N217" s="282"/>
      <c r="O217" s="282"/>
      <c r="P217" s="282"/>
      <c r="Q217" s="282"/>
      <c r="R217" s="282"/>
      <c r="S217" s="282"/>
      <c r="T217" s="28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4" t="s">
        <v>148</v>
      </c>
      <c r="AU217" s="284" t="s">
        <v>80</v>
      </c>
      <c r="AV217" s="15" t="s">
        <v>157</v>
      </c>
      <c r="AW217" s="15" t="s">
        <v>33</v>
      </c>
      <c r="AX217" s="15" t="s">
        <v>71</v>
      </c>
      <c r="AY217" s="284" t="s">
        <v>137</v>
      </c>
    </row>
    <row r="218" s="14" customFormat="1">
      <c r="A218" s="14"/>
      <c r="B218" s="244"/>
      <c r="C218" s="245"/>
      <c r="D218" s="234" t="s">
        <v>148</v>
      </c>
      <c r="E218" s="246" t="s">
        <v>19</v>
      </c>
      <c r="F218" s="247" t="s">
        <v>152</v>
      </c>
      <c r="G218" s="245"/>
      <c r="H218" s="248">
        <v>42.345999999999997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148</v>
      </c>
      <c r="AU218" s="254" t="s">
        <v>80</v>
      </c>
      <c r="AV218" s="14" t="s">
        <v>144</v>
      </c>
      <c r="AW218" s="14" t="s">
        <v>33</v>
      </c>
      <c r="AX218" s="14" t="s">
        <v>78</v>
      </c>
      <c r="AY218" s="254" t="s">
        <v>137</v>
      </c>
    </row>
    <row r="219" s="2" customFormat="1" ht="16.5" customHeight="1">
      <c r="A219" s="40"/>
      <c r="B219" s="41"/>
      <c r="C219" s="256" t="s">
        <v>255</v>
      </c>
      <c r="D219" s="256" t="s">
        <v>205</v>
      </c>
      <c r="E219" s="257" t="s">
        <v>206</v>
      </c>
      <c r="F219" s="258" t="s">
        <v>207</v>
      </c>
      <c r="G219" s="259" t="s">
        <v>192</v>
      </c>
      <c r="H219" s="260">
        <v>40.177</v>
      </c>
      <c r="I219" s="261"/>
      <c r="J219" s="262">
        <f>ROUND(I219*H219,2)</f>
        <v>0</v>
      </c>
      <c r="K219" s="258" t="s">
        <v>143</v>
      </c>
      <c r="L219" s="263"/>
      <c r="M219" s="264" t="s">
        <v>19</v>
      </c>
      <c r="N219" s="265" t="s">
        <v>42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184</v>
      </c>
      <c r="AT219" s="225" t="s">
        <v>205</v>
      </c>
      <c r="AU219" s="225" t="s">
        <v>80</v>
      </c>
      <c r="AY219" s="19" t="s">
        <v>137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78</v>
      </c>
      <c r="BK219" s="226">
        <f>ROUND(I219*H219,2)</f>
        <v>0</v>
      </c>
      <c r="BL219" s="19" t="s">
        <v>144</v>
      </c>
      <c r="BM219" s="225" t="s">
        <v>607</v>
      </c>
    </row>
    <row r="220" s="2" customFormat="1">
      <c r="A220" s="40"/>
      <c r="B220" s="41"/>
      <c r="C220" s="42"/>
      <c r="D220" s="234" t="s">
        <v>171</v>
      </c>
      <c r="E220" s="42"/>
      <c r="F220" s="255" t="s">
        <v>195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171</v>
      </c>
      <c r="AU220" s="19" t="s">
        <v>80</v>
      </c>
    </row>
    <row r="221" s="13" customFormat="1">
      <c r="A221" s="13"/>
      <c r="B221" s="232"/>
      <c r="C221" s="233"/>
      <c r="D221" s="234" t="s">
        <v>148</v>
      </c>
      <c r="E221" s="235" t="s">
        <v>19</v>
      </c>
      <c r="F221" s="236" t="s">
        <v>546</v>
      </c>
      <c r="G221" s="233"/>
      <c r="H221" s="237">
        <v>13.199999999999999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148</v>
      </c>
      <c r="AU221" s="243" t="s">
        <v>80</v>
      </c>
      <c r="AV221" s="13" t="s">
        <v>80</v>
      </c>
      <c r="AW221" s="13" t="s">
        <v>33</v>
      </c>
      <c r="AX221" s="13" t="s">
        <v>71</v>
      </c>
      <c r="AY221" s="243" t="s">
        <v>137</v>
      </c>
    </row>
    <row r="222" s="13" customFormat="1">
      <c r="A222" s="13"/>
      <c r="B222" s="232"/>
      <c r="C222" s="233"/>
      <c r="D222" s="234" t="s">
        <v>148</v>
      </c>
      <c r="E222" s="235" t="s">
        <v>19</v>
      </c>
      <c r="F222" s="236" t="s">
        <v>525</v>
      </c>
      <c r="G222" s="233"/>
      <c r="H222" s="237">
        <v>12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148</v>
      </c>
      <c r="AU222" s="243" t="s">
        <v>80</v>
      </c>
      <c r="AV222" s="13" t="s">
        <v>80</v>
      </c>
      <c r="AW222" s="13" t="s">
        <v>33</v>
      </c>
      <c r="AX222" s="13" t="s">
        <v>71</v>
      </c>
      <c r="AY222" s="243" t="s">
        <v>137</v>
      </c>
    </row>
    <row r="223" s="15" customFormat="1">
      <c r="A223" s="15"/>
      <c r="B223" s="274"/>
      <c r="C223" s="275"/>
      <c r="D223" s="234" t="s">
        <v>148</v>
      </c>
      <c r="E223" s="276" t="s">
        <v>19</v>
      </c>
      <c r="F223" s="277" t="s">
        <v>602</v>
      </c>
      <c r="G223" s="275"/>
      <c r="H223" s="278">
        <v>25.199999999999999</v>
      </c>
      <c r="I223" s="279"/>
      <c r="J223" s="275"/>
      <c r="K223" s="275"/>
      <c r="L223" s="280"/>
      <c r="M223" s="281"/>
      <c r="N223" s="282"/>
      <c r="O223" s="282"/>
      <c r="P223" s="282"/>
      <c r="Q223" s="282"/>
      <c r="R223" s="282"/>
      <c r="S223" s="282"/>
      <c r="T223" s="28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4" t="s">
        <v>148</v>
      </c>
      <c r="AU223" s="284" t="s">
        <v>80</v>
      </c>
      <c r="AV223" s="15" t="s">
        <v>157</v>
      </c>
      <c r="AW223" s="15" t="s">
        <v>33</v>
      </c>
      <c r="AX223" s="15" t="s">
        <v>71</v>
      </c>
      <c r="AY223" s="284" t="s">
        <v>137</v>
      </c>
    </row>
    <row r="224" s="16" customFormat="1">
      <c r="A224" s="16"/>
      <c r="B224" s="285"/>
      <c r="C224" s="286"/>
      <c r="D224" s="234" t="s">
        <v>148</v>
      </c>
      <c r="E224" s="287" t="s">
        <v>19</v>
      </c>
      <c r="F224" s="288" t="s">
        <v>603</v>
      </c>
      <c r="G224" s="286"/>
      <c r="H224" s="287" t="s">
        <v>19</v>
      </c>
      <c r="I224" s="289"/>
      <c r="J224" s="286"/>
      <c r="K224" s="286"/>
      <c r="L224" s="290"/>
      <c r="M224" s="291"/>
      <c r="N224" s="292"/>
      <c r="O224" s="292"/>
      <c r="P224" s="292"/>
      <c r="Q224" s="292"/>
      <c r="R224" s="292"/>
      <c r="S224" s="292"/>
      <c r="T224" s="293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94" t="s">
        <v>148</v>
      </c>
      <c r="AU224" s="294" t="s">
        <v>80</v>
      </c>
      <c r="AV224" s="16" t="s">
        <v>78</v>
      </c>
      <c r="AW224" s="16" t="s">
        <v>33</v>
      </c>
      <c r="AX224" s="16" t="s">
        <v>71</v>
      </c>
      <c r="AY224" s="294" t="s">
        <v>137</v>
      </c>
    </row>
    <row r="225" s="13" customFormat="1">
      <c r="A225" s="13"/>
      <c r="B225" s="232"/>
      <c r="C225" s="233"/>
      <c r="D225" s="234" t="s">
        <v>148</v>
      </c>
      <c r="E225" s="235" t="s">
        <v>19</v>
      </c>
      <c r="F225" s="236" t="s">
        <v>604</v>
      </c>
      <c r="G225" s="233"/>
      <c r="H225" s="237">
        <v>-3.6299999999999999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148</v>
      </c>
      <c r="AU225" s="243" t="s">
        <v>80</v>
      </c>
      <c r="AV225" s="13" t="s">
        <v>80</v>
      </c>
      <c r="AW225" s="13" t="s">
        <v>33</v>
      </c>
      <c r="AX225" s="13" t="s">
        <v>71</v>
      </c>
      <c r="AY225" s="243" t="s">
        <v>137</v>
      </c>
    </row>
    <row r="226" s="16" customFormat="1">
      <c r="A226" s="16"/>
      <c r="B226" s="285"/>
      <c r="C226" s="286"/>
      <c r="D226" s="234" t="s">
        <v>148</v>
      </c>
      <c r="E226" s="287" t="s">
        <v>19</v>
      </c>
      <c r="F226" s="288" t="s">
        <v>605</v>
      </c>
      <c r="G226" s="286"/>
      <c r="H226" s="287" t="s">
        <v>19</v>
      </c>
      <c r="I226" s="289"/>
      <c r="J226" s="286"/>
      <c r="K226" s="286"/>
      <c r="L226" s="290"/>
      <c r="M226" s="291"/>
      <c r="N226" s="292"/>
      <c r="O226" s="292"/>
      <c r="P226" s="292"/>
      <c r="Q226" s="292"/>
      <c r="R226" s="292"/>
      <c r="S226" s="292"/>
      <c r="T226" s="293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94" t="s">
        <v>148</v>
      </c>
      <c r="AU226" s="294" t="s">
        <v>80</v>
      </c>
      <c r="AV226" s="16" t="s">
        <v>78</v>
      </c>
      <c r="AW226" s="16" t="s">
        <v>33</v>
      </c>
      <c r="AX226" s="16" t="s">
        <v>71</v>
      </c>
      <c r="AY226" s="294" t="s">
        <v>137</v>
      </c>
    </row>
    <row r="227" s="13" customFormat="1">
      <c r="A227" s="13"/>
      <c r="B227" s="232"/>
      <c r="C227" s="233"/>
      <c r="D227" s="234" t="s">
        <v>148</v>
      </c>
      <c r="E227" s="235" t="s">
        <v>19</v>
      </c>
      <c r="F227" s="236" t="s">
        <v>606</v>
      </c>
      <c r="G227" s="233"/>
      <c r="H227" s="237">
        <v>-0.42399999999999999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148</v>
      </c>
      <c r="AU227" s="243" t="s">
        <v>80</v>
      </c>
      <c r="AV227" s="13" t="s">
        <v>80</v>
      </c>
      <c r="AW227" s="13" t="s">
        <v>33</v>
      </c>
      <c r="AX227" s="13" t="s">
        <v>71</v>
      </c>
      <c r="AY227" s="243" t="s">
        <v>137</v>
      </c>
    </row>
    <row r="228" s="15" customFormat="1">
      <c r="A228" s="15"/>
      <c r="B228" s="274"/>
      <c r="C228" s="275"/>
      <c r="D228" s="234" t="s">
        <v>148</v>
      </c>
      <c r="E228" s="276" t="s">
        <v>19</v>
      </c>
      <c r="F228" s="277" t="s">
        <v>602</v>
      </c>
      <c r="G228" s="275"/>
      <c r="H228" s="278">
        <v>-4.0540000000000003</v>
      </c>
      <c r="I228" s="279"/>
      <c r="J228" s="275"/>
      <c r="K228" s="275"/>
      <c r="L228" s="280"/>
      <c r="M228" s="281"/>
      <c r="N228" s="282"/>
      <c r="O228" s="282"/>
      <c r="P228" s="282"/>
      <c r="Q228" s="282"/>
      <c r="R228" s="282"/>
      <c r="S228" s="282"/>
      <c r="T228" s="28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4" t="s">
        <v>148</v>
      </c>
      <c r="AU228" s="284" t="s">
        <v>80</v>
      </c>
      <c r="AV228" s="15" t="s">
        <v>157</v>
      </c>
      <c r="AW228" s="15" t="s">
        <v>33</v>
      </c>
      <c r="AX228" s="15" t="s">
        <v>71</v>
      </c>
      <c r="AY228" s="284" t="s">
        <v>137</v>
      </c>
    </row>
    <row r="229" s="14" customFormat="1">
      <c r="A229" s="14"/>
      <c r="B229" s="244"/>
      <c r="C229" s="245"/>
      <c r="D229" s="234" t="s">
        <v>148</v>
      </c>
      <c r="E229" s="246" t="s">
        <v>19</v>
      </c>
      <c r="F229" s="247" t="s">
        <v>152</v>
      </c>
      <c r="G229" s="245"/>
      <c r="H229" s="248">
        <v>21.146000000000001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148</v>
      </c>
      <c r="AU229" s="254" t="s">
        <v>80</v>
      </c>
      <c r="AV229" s="14" t="s">
        <v>144</v>
      </c>
      <c r="AW229" s="14" t="s">
        <v>33</v>
      </c>
      <c r="AX229" s="14" t="s">
        <v>78</v>
      </c>
      <c r="AY229" s="254" t="s">
        <v>137</v>
      </c>
    </row>
    <row r="230" s="13" customFormat="1">
      <c r="A230" s="13"/>
      <c r="B230" s="232"/>
      <c r="C230" s="233"/>
      <c r="D230" s="234" t="s">
        <v>148</v>
      </c>
      <c r="E230" s="233"/>
      <c r="F230" s="236" t="s">
        <v>608</v>
      </c>
      <c r="G230" s="233"/>
      <c r="H230" s="237">
        <v>40.177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148</v>
      </c>
      <c r="AU230" s="243" t="s">
        <v>80</v>
      </c>
      <c r="AV230" s="13" t="s">
        <v>80</v>
      </c>
      <c r="AW230" s="13" t="s">
        <v>4</v>
      </c>
      <c r="AX230" s="13" t="s">
        <v>78</v>
      </c>
      <c r="AY230" s="243" t="s">
        <v>137</v>
      </c>
    </row>
    <row r="231" s="2" customFormat="1" ht="16.5" customHeight="1">
      <c r="A231" s="40"/>
      <c r="B231" s="41"/>
      <c r="C231" s="256" t="s">
        <v>339</v>
      </c>
      <c r="D231" s="256" t="s">
        <v>205</v>
      </c>
      <c r="E231" s="257" t="s">
        <v>609</v>
      </c>
      <c r="F231" s="258" t="s">
        <v>610</v>
      </c>
      <c r="G231" s="259" t="s">
        <v>192</v>
      </c>
      <c r="H231" s="260">
        <v>40.280000000000001</v>
      </c>
      <c r="I231" s="261"/>
      <c r="J231" s="262">
        <f>ROUND(I231*H231,2)</f>
        <v>0</v>
      </c>
      <c r="K231" s="258" t="s">
        <v>261</v>
      </c>
      <c r="L231" s="263"/>
      <c r="M231" s="264" t="s">
        <v>19</v>
      </c>
      <c r="N231" s="265" t="s">
        <v>42</v>
      </c>
      <c r="O231" s="86"/>
      <c r="P231" s="223">
        <f>O231*H231</f>
        <v>0</v>
      </c>
      <c r="Q231" s="223">
        <v>1</v>
      </c>
      <c r="R231" s="223">
        <f>Q231*H231</f>
        <v>40.280000000000001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184</v>
      </c>
      <c r="AT231" s="225" t="s">
        <v>205</v>
      </c>
      <c r="AU231" s="225" t="s">
        <v>80</v>
      </c>
      <c r="AY231" s="19" t="s">
        <v>137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78</v>
      </c>
      <c r="BK231" s="226">
        <f>ROUND(I231*H231,2)</f>
        <v>0</v>
      </c>
      <c r="BL231" s="19" t="s">
        <v>144</v>
      </c>
      <c r="BM231" s="225" t="s">
        <v>611</v>
      </c>
    </row>
    <row r="232" s="2" customFormat="1">
      <c r="A232" s="40"/>
      <c r="B232" s="41"/>
      <c r="C232" s="42"/>
      <c r="D232" s="234" t="s">
        <v>171</v>
      </c>
      <c r="E232" s="42"/>
      <c r="F232" s="255" t="s">
        <v>195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171</v>
      </c>
      <c r="AU232" s="19" t="s">
        <v>80</v>
      </c>
    </row>
    <row r="233" s="13" customFormat="1">
      <c r="A233" s="13"/>
      <c r="B233" s="232"/>
      <c r="C233" s="233"/>
      <c r="D233" s="234" t="s">
        <v>148</v>
      </c>
      <c r="E233" s="235" t="s">
        <v>19</v>
      </c>
      <c r="F233" s="236" t="s">
        <v>529</v>
      </c>
      <c r="G233" s="233"/>
      <c r="H233" s="237">
        <v>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148</v>
      </c>
      <c r="AU233" s="243" t="s">
        <v>80</v>
      </c>
      <c r="AV233" s="13" t="s">
        <v>80</v>
      </c>
      <c r="AW233" s="13" t="s">
        <v>33</v>
      </c>
      <c r="AX233" s="13" t="s">
        <v>71</v>
      </c>
      <c r="AY233" s="243" t="s">
        <v>137</v>
      </c>
    </row>
    <row r="234" s="13" customFormat="1">
      <c r="A234" s="13"/>
      <c r="B234" s="232"/>
      <c r="C234" s="233"/>
      <c r="D234" s="234" t="s">
        <v>148</v>
      </c>
      <c r="E234" s="235" t="s">
        <v>19</v>
      </c>
      <c r="F234" s="236" t="s">
        <v>530</v>
      </c>
      <c r="G234" s="233"/>
      <c r="H234" s="237">
        <v>16.199999999999999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148</v>
      </c>
      <c r="AU234" s="243" t="s">
        <v>80</v>
      </c>
      <c r="AV234" s="13" t="s">
        <v>80</v>
      </c>
      <c r="AW234" s="13" t="s">
        <v>33</v>
      </c>
      <c r="AX234" s="13" t="s">
        <v>71</v>
      </c>
      <c r="AY234" s="243" t="s">
        <v>137</v>
      </c>
    </row>
    <row r="235" s="14" customFormat="1">
      <c r="A235" s="14"/>
      <c r="B235" s="244"/>
      <c r="C235" s="245"/>
      <c r="D235" s="234" t="s">
        <v>148</v>
      </c>
      <c r="E235" s="246" t="s">
        <v>19</v>
      </c>
      <c r="F235" s="247" t="s">
        <v>152</v>
      </c>
      <c r="G235" s="245"/>
      <c r="H235" s="248">
        <v>21.199999999999999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148</v>
      </c>
      <c r="AU235" s="254" t="s">
        <v>80</v>
      </c>
      <c r="AV235" s="14" t="s">
        <v>144</v>
      </c>
      <c r="AW235" s="14" t="s">
        <v>33</v>
      </c>
      <c r="AX235" s="14" t="s">
        <v>78</v>
      </c>
      <c r="AY235" s="254" t="s">
        <v>137</v>
      </c>
    </row>
    <row r="236" s="13" customFormat="1">
      <c r="A236" s="13"/>
      <c r="B236" s="232"/>
      <c r="C236" s="233"/>
      <c r="D236" s="234" t="s">
        <v>148</v>
      </c>
      <c r="E236" s="233"/>
      <c r="F236" s="236" t="s">
        <v>612</v>
      </c>
      <c r="G236" s="233"/>
      <c r="H236" s="237">
        <v>40.280000000000001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148</v>
      </c>
      <c r="AU236" s="243" t="s">
        <v>80</v>
      </c>
      <c r="AV236" s="13" t="s">
        <v>80</v>
      </c>
      <c r="AW236" s="13" t="s">
        <v>4</v>
      </c>
      <c r="AX236" s="13" t="s">
        <v>78</v>
      </c>
      <c r="AY236" s="243" t="s">
        <v>137</v>
      </c>
    </row>
    <row r="237" s="2" customFormat="1" ht="66.75" customHeight="1">
      <c r="A237" s="40"/>
      <c r="B237" s="41"/>
      <c r="C237" s="214" t="s">
        <v>344</v>
      </c>
      <c r="D237" s="214" t="s">
        <v>139</v>
      </c>
      <c r="E237" s="215" t="s">
        <v>613</v>
      </c>
      <c r="F237" s="216" t="s">
        <v>614</v>
      </c>
      <c r="G237" s="217" t="s">
        <v>142</v>
      </c>
      <c r="H237" s="218">
        <v>3.6299999999999999</v>
      </c>
      <c r="I237" s="219"/>
      <c r="J237" s="220">
        <f>ROUND(I237*H237,2)</f>
        <v>0</v>
      </c>
      <c r="K237" s="216" t="s">
        <v>143</v>
      </c>
      <c r="L237" s="46"/>
      <c r="M237" s="221" t="s">
        <v>19</v>
      </c>
      <c r="N237" s="222" t="s">
        <v>42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144</v>
      </c>
      <c r="AT237" s="225" t="s">
        <v>139</v>
      </c>
      <c r="AU237" s="225" t="s">
        <v>80</v>
      </c>
      <c r="AY237" s="19" t="s">
        <v>137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78</v>
      </c>
      <c r="BK237" s="226">
        <f>ROUND(I237*H237,2)</f>
        <v>0</v>
      </c>
      <c r="BL237" s="19" t="s">
        <v>144</v>
      </c>
      <c r="BM237" s="225" t="s">
        <v>615</v>
      </c>
    </row>
    <row r="238" s="2" customFormat="1">
      <c r="A238" s="40"/>
      <c r="B238" s="41"/>
      <c r="C238" s="42"/>
      <c r="D238" s="227" t="s">
        <v>146</v>
      </c>
      <c r="E238" s="42"/>
      <c r="F238" s="228" t="s">
        <v>616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146</v>
      </c>
      <c r="AU238" s="19" t="s">
        <v>80</v>
      </c>
    </row>
    <row r="239" s="2" customFormat="1">
      <c r="A239" s="40"/>
      <c r="B239" s="41"/>
      <c r="C239" s="42"/>
      <c r="D239" s="234" t="s">
        <v>171</v>
      </c>
      <c r="E239" s="42"/>
      <c r="F239" s="255" t="s">
        <v>617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171</v>
      </c>
      <c r="AU239" s="19" t="s">
        <v>80</v>
      </c>
    </row>
    <row r="240" s="13" customFormat="1">
      <c r="A240" s="13"/>
      <c r="B240" s="232"/>
      <c r="C240" s="233"/>
      <c r="D240" s="234" t="s">
        <v>148</v>
      </c>
      <c r="E240" s="235" t="s">
        <v>19</v>
      </c>
      <c r="F240" s="236" t="s">
        <v>618</v>
      </c>
      <c r="G240" s="233"/>
      <c r="H240" s="237">
        <v>3.6299999999999999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148</v>
      </c>
      <c r="AU240" s="243" t="s">
        <v>80</v>
      </c>
      <c r="AV240" s="13" t="s">
        <v>80</v>
      </c>
      <c r="AW240" s="13" t="s">
        <v>33</v>
      </c>
      <c r="AX240" s="13" t="s">
        <v>78</v>
      </c>
      <c r="AY240" s="243" t="s">
        <v>137</v>
      </c>
    </row>
    <row r="241" s="2" customFormat="1" ht="16.5" customHeight="1">
      <c r="A241" s="40"/>
      <c r="B241" s="41"/>
      <c r="C241" s="256" t="s">
        <v>349</v>
      </c>
      <c r="D241" s="256" t="s">
        <v>205</v>
      </c>
      <c r="E241" s="257" t="s">
        <v>619</v>
      </c>
      <c r="F241" s="258" t="s">
        <v>620</v>
      </c>
      <c r="G241" s="259" t="s">
        <v>192</v>
      </c>
      <c r="H241" s="260">
        <v>6.8970000000000002</v>
      </c>
      <c r="I241" s="261"/>
      <c r="J241" s="262">
        <f>ROUND(I241*H241,2)</f>
        <v>0</v>
      </c>
      <c r="K241" s="258" t="s">
        <v>143</v>
      </c>
      <c r="L241" s="263"/>
      <c r="M241" s="264" t="s">
        <v>19</v>
      </c>
      <c r="N241" s="265" t="s">
        <v>42</v>
      </c>
      <c r="O241" s="86"/>
      <c r="P241" s="223">
        <f>O241*H241</f>
        <v>0</v>
      </c>
      <c r="Q241" s="223">
        <v>1</v>
      </c>
      <c r="R241" s="223">
        <f>Q241*H241</f>
        <v>6.8970000000000002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184</v>
      </c>
      <c r="AT241" s="225" t="s">
        <v>205</v>
      </c>
      <c r="AU241" s="225" t="s">
        <v>80</v>
      </c>
      <c r="AY241" s="19" t="s">
        <v>137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78</v>
      </c>
      <c r="BK241" s="226">
        <f>ROUND(I241*H241,2)</f>
        <v>0</v>
      </c>
      <c r="BL241" s="19" t="s">
        <v>144</v>
      </c>
      <c r="BM241" s="225" t="s">
        <v>621</v>
      </c>
    </row>
    <row r="242" s="2" customFormat="1">
      <c r="A242" s="40"/>
      <c r="B242" s="41"/>
      <c r="C242" s="42"/>
      <c r="D242" s="234" t="s">
        <v>171</v>
      </c>
      <c r="E242" s="42"/>
      <c r="F242" s="255" t="s">
        <v>622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171</v>
      </c>
      <c r="AU242" s="19" t="s">
        <v>80</v>
      </c>
    </row>
    <row r="243" s="13" customFormat="1">
      <c r="A243" s="13"/>
      <c r="B243" s="232"/>
      <c r="C243" s="233"/>
      <c r="D243" s="234" t="s">
        <v>148</v>
      </c>
      <c r="E243" s="233"/>
      <c r="F243" s="236" t="s">
        <v>623</v>
      </c>
      <c r="G243" s="233"/>
      <c r="H243" s="237">
        <v>6.8970000000000002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148</v>
      </c>
      <c r="AU243" s="243" t="s">
        <v>80</v>
      </c>
      <c r="AV243" s="13" t="s">
        <v>80</v>
      </c>
      <c r="AW243" s="13" t="s">
        <v>4</v>
      </c>
      <c r="AX243" s="13" t="s">
        <v>78</v>
      </c>
      <c r="AY243" s="243" t="s">
        <v>137</v>
      </c>
    </row>
    <row r="244" s="2" customFormat="1" ht="37.8" customHeight="1">
      <c r="A244" s="40"/>
      <c r="B244" s="41"/>
      <c r="C244" s="214" t="s">
        <v>356</v>
      </c>
      <c r="D244" s="214" t="s">
        <v>139</v>
      </c>
      <c r="E244" s="215" t="s">
        <v>624</v>
      </c>
      <c r="F244" s="216" t="s">
        <v>625</v>
      </c>
      <c r="G244" s="217" t="s">
        <v>213</v>
      </c>
      <c r="H244" s="218">
        <v>230</v>
      </c>
      <c r="I244" s="219"/>
      <c r="J244" s="220">
        <f>ROUND(I244*H244,2)</f>
        <v>0</v>
      </c>
      <c r="K244" s="216" t="s">
        <v>143</v>
      </c>
      <c r="L244" s="46"/>
      <c r="M244" s="221" t="s">
        <v>19</v>
      </c>
      <c r="N244" s="222" t="s">
        <v>42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144</v>
      </c>
      <c r="AT244" s="225" t="s">
        <v>139</v>
      </c>
      <c r="AU244" s="225" t="s">
        <v>80</v>
      </c>
      <c r="AY244" s="19" t="s">
        <v>137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78</v>
      </c>
      <c r="BK244" s="226">
        <f>ROUND(I244*H244,2)</f>
        <v>0</v>
      </c>
      <c r="BL244" s="19" t="s">
        <v>144</v>
      </c>
      <c r="BM244" s="225" t="s">
        <v>626</v>
      </c>
    </row>
    <row r="245" s="2" customFormat="1">
      <c r="A245" s="40"/>
      <c r="B245" s="41"/>
      <c r="C245" s="42"/>
      <c r="D245" s="227" t="s">
        <v>146</v>
      </c>
      <c r="E245" s="42"/>
      <c r="F245" s="228" t="s">
        <v>627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146</v>
      </c>
      <c r="AU245" s="19" t="s">
        <v>80</v>
      </c>
    </row>
    <row r="246" s="2" customFormat="1" ht="37.8" customHeight="1">
      <c r="A246" s="40"/>
      <c r="B246" s="41"/>
      <c r="C246" s="214" t="s">
        <v>363</v>
      </c>
      <c r="D246" s="214" t="s">
        <v>139</v>
      </c>
      <c r="E246" s="215" t="s">
        <v>628</v>
      </c>
      <c r="F246" s="216" t="s">
        <v>629</v>
      </c>
      <c r="G246" s="217" t="s">
        <v>213</v>
      </c>
      <c r="H246" s="218">
        <v>625.5</v>
      </c>
      <c r="I246" s="219"/>
      <c r="J246" s="220">
        <f>ROUND(I246*H246,2)</f>
        <v>0</v>
      </c>
      <c r="K246" s="216" t="s">
        <v>143</v>
      </c>
      <c r="L246" s="46"/>
      <c r="M246" s="221" t="s">
        <v>19</v>
      </c>
      <c r="N246" s="222" t="s">
        <v>42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144</v>
      </c>
      <c r="AT246" s="225" t="s">
        <v>139</v>
      </c>
      <c r="AU246" s="225" t="s">
        <v>80</v>
      </c>
      <c r="AY246" s="19" t="s">
        <v>137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78</v>
      </c>
      <c r="BK246" s="226">
        <f>ROUND(I246*H246,2)</f>
        <v>0</v>
      </c>
      <c r="BL246" s="19" t="s">
        <v>144</v>
      </c>
      <c r="BM246" s="225" t="s">
        <v>630</v>
      </c>
    </row>
    <row r="247" s="2" customFormat="1">
      <c r="A247" s="40"/>
      <c r="B247" s="41"/>
      <c r="C247" s="42"/>
      <c r="D247" s="227" t="s">
        <v>146</v>
      </c>
      <c r="E247" s="42"/>
      <c r="F247" s="228" t="s">
        <v>631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146</v>
      </c>
      <c r="AU247" s="19" t="s">
        <v>80</v>
      </c>
    </row>
    <row r="248" s="2" customFormat="1" ht="16.5" customHeight="1">
      <c r="A248" s="40"/>
      <c r="B248" s="41"/>
      <c r="C248" s="256" t="s">
        <v>369</v>
      </c>
      <c r="D248" s="256" t="s">
        <v>205</v>
      </c>
      <c r="E248" s="257" t="s">
        <v>632</v>
      </c>
      <c r="F248" s="258" t="s">
        <v>633</v>
      </c>
      <c r="G248" s="259" t="s">
        <v>634</v>
      </c>
      <c r="H248" s="260">
        <v>31.274999999999999</v>
      </c>
      <c r="I248" s="261"/>
      <c r="J248" s="262">
        <f>ROUND(I248*H248,2)</f>
        <v>0</v>
      </c>
      <c r="K248" s="258" t="s">
        <v>143</v>
      </c>
      <c r="L248" s="263"/>
      <c r="M248" s="264" t="s">
        <v>19</v>
      </c>
      <c r="N248" s="265" t="s">
        <v>42</v>
      </c>
      <c r="O248" s="86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184</v>
      </c>
      <c r="AT248" s="225" t="s">
        <v>205</v>
      </c>
      <c r="AU248" s="225" t="s">
        <v>80</v>
      </c>
      <c r="AY248" s="19" t="s">
        <v>137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78</v>
      </c>
      <c r="BK248" s="226">
        <f>ROUND(I248*H248,2)</f>
        <v>0</v>
      </c>
      <c r="BL248" s="19" t="s">
        <v>144</v>
      </c>
      <c r="BM248" s="225" t="s">
        <v>635</v>
      </c>
    </row>
    <row r="249" s="13" customFormat="1">
      <c r="A249" s="13"/>
      <c r="B249" s="232"/>
      <c r="C249" s="233"/>
      <c r="D249" s="234" t="s">
        <v>148</v>
      </c>
      <c r="E249" s="233"/>
      <c r="F249" s="236" t="s">
        <v>636</v>
      </c>
      <c r="G249" s="233"/>
      <c r="H249" s="237">
        <v>31.274999999999999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148</v>
      </c>
      <c r="AU249" s="243" t="s">
        <v>80</v>
      </c>
      <c r="AV249" s="13" t="s">
        <v>80</v>
      </c>
      <c r="AW249" s="13" t="s">
        <v>4</v>
      </c>
      <c r="AX249" s="13" t="s">
        <v>78</v>
      </c>
      <c r="AY249" s="243" t="s">
        <v>137</v>
      </c>
    </row>
    <row r="250" s="2" customFormat="1" ht="33" customHeight="1">
      <c r="A250" s="40"/>
      <c r="B250" s="41"/>
      <c r="C250" s="214" t="s">
        <v>375</v>
      </c>
      <c r="D250" s="214" t="s">
        <v>139</v>
      </c>
      <c r="E250" s="215" t="s">
        <v>211</v>
      </c>
      <c r="F250" s="216" t="s">
        <v>212</v>
      </c>
      <c r="G250" s="217" t="s">
        <v>213</v>
      </c>
      <c r="H250" s="218">
        <v>610</v>
      </c>
      <c r="I250" s="219"/>
      <c r="J250" s="220">
        <f>ROUND(I250*H250,2)</f>
        <v>0</v>
      </c>
      <c r="K250" s="216" t="s">
        <v>143</v>
      </c>
      <c r="L250" s="46"/>
      <c r="M250" s="221" t="s">
        <v>19</v>
      </c>
      <c r="N250" s="222" t="s">
        <v>42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144</v>
      </c>
      <c r="AT250" s="225" t="s">
        <v>139</v>
      </c>
      <c r="AU250" s="225" t="s">
        <v>80</v>
      </c>
      <c r="AY250" s="19" t="s">
        <v>137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78</v>
      </c>
      <c r="BK250" s="226">
        <f>ROUND(I250*H250,2)</f>
        <v>0</v>
      </c>
      <c r="BL250" s="19" t="s">
        <v>144</v>
      </c>
      <c r="BM250" s="225" t="s">
        <v>637</v>
      </c>
    </row>
    <row r="251" s="2" customFormat="1">
      <c r="A251" s="40"/>
      <c r="B251" s="41"/>
      <c r="C251" s="42"/>
      <c r="D251" s="227" t="s">
        <v>146</v>
      </c>
      <c r="E251" s="42"/>
      <c r="F251" s="228" t="s">
        <v>215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146</v>
      </c>
      <c r="AU251" s="19" t="s">
        <v>80</v>
      </c>
    </row>
    <row r="252" s="13" customFormat="1">
      <c r="A252" s="13"/>
      <c r="B252" s="232"/>
      <c r="C252" s="233"/>
      <c r="D252" s="234" t="s">
        <v>148</v>
      </c>
      <c r="E252" s="235" t="s">
        <v>19</v>
      </c>
      <c r="F252" s="236" t="s">
        <v>638</v>
      </c>
      <c r="G252" s="233"/>
      <c r="H252" s="237">
        <v>570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148</v>
      </c>
      <c r="AU252" s="243" t="s">
        <v>80</v>
      </c>
      <c r="AV252" s="13" t="s">
        <v>80</v>
      </c>
      <c r="AW252" s="13" t="s">
        <v>33</v>
      </c>
      <c r="AX252" s="13" t="s">
        <v>71</v>
      </c>
      <c r="AY252" s="243" t="s">
        <v>137</v>
      </c>
    </row>
    <row r="253" s="13" customFormat="1">
      <c r="A253" s="13"/>
      <c r="B253" s="232"/>
      <c r="C253" s="233"/>
      <c r="D253" s="234" t="s">
        <v>148</v>
      </c>
      <c r="E253" s="235" t="s">
        <v>19</v>
      </c>
      <c r="F253" s="236" t="s">
        <v>639</v>
      </c>
      <c r="G253" s="233"/>
      <c r="H253" s="237">
        <v>40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148</v>
      </c>
      <c r="AU253" s="243" t="s">
        <v>80</v>
      </c>
      <c r="AV253" s="13" t="s">
        <v>80</v>
      </c>
      <c r="AW253" s="13" t="s">
        <v>33</v>
      </c>
      <c r="AX253" s="13" t="s">
        <v>71</v>
      </c>
      <c r="AY253" s="243" t="s">
        <v>137</v>
      </c>
    </row>
    <row r="254" s="14" customFormat="1">
      <c r="A254" s="14"/>
      <c r="B254" s="244"/>
      <c r="C254" s="245"/>
      <c r="D254" s="234" t="s">
        <v>148</v>
      </c>
      <c r="E254" s="246" t="s">
        <v>19</v>
      </c>
      <c r="F254" s="247" t="s">
        <v>152</v>
      </c>
      <c r="G254" s="245"/>
      <c r="H254" s="248">
        <v>610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148</v>
      </c>
      <c r="AU254" s="254" t="s">
        <v>80</v>
      </c>
      <c r="AV254" s="14" t="s">
        <v>144</v>
      </c>
      <c r="AW254" s="14" t="s">
        <v>33</v>
      </c>
      <c r="AX254" s="14" t="s">
        <v>78</v>
      </c>
      <c r="AY254" s="254" t="s">
        <v>137</v>
      </c>
    </row>
    <row r="255" s="2" customFormat="1" ht="37.8" customHeight="1">
      <c r="A255" s="40"/>
      <c r="B255" s="41"/>
      <c r="C255" s="214" t="s">
        <v>380</v>
      </c>
      <c r="D255" s="214" t="s">
        <v>139</v>
      </c>
      <c r="E255" s="215" t="s">
        <v>640</v>
      </c>
      <c r="F255" s="216" t="s">
        <v>641</v>
      </c>
      <c r="G255" s="217" t="s">
        <v>213</v>
      </c>
      <c r="H255" s="218">
        <v>625.5</v>
      </c>
      <c r="I255" s="219"/>
      <c r="J255" s="220">
        <f>ROUND(I255*H255,2)</f>
        <v>0</v>
      </c>
      <c r="K255" s="216" t="s">
        <v>143</v>
      </c>
      <c r="L255" s="46"/>
      <c r="M255" s="221" t="s">
        <v>19</v>
      </c>
      <c r="N255" s="222" t="s">
        <v>42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144</v>
      </c>
      <c r="AT255" s="225" t="s">
        <v>139</v>
      </c>
      <c r="AU255" s="225" t="s">
        <v>80</v>
      </c>
      <c r="AY255" s="19" t="s">
        <v>137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78</v>
      </c>
      <c r="BK255" s="226">
        <f>ROUND(I255*H255,2)</f>
        <v>0</v>
      </c>
      <c r="BL255" s="19" t="s">
        <v>144</v>
      </c>
      <c r="BM255" s="225" t="s">
        <v>642</v>
      </c>
    </row>
    <row r="256" s="2" customFormat="1">
      <c r="A256" s="40"/>
      <c r="B256" s="41"/>
      <c r="C256" s="42"/>
      <c r="D256" s="227" t="s">
        <v>146</v>
      </c>
      <c r="E256" s="42"/>
      <c r="F256" s="228" t="s">
        <v>643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146</v>
      </c>
      <c r="AU256" s="19" t="s">
        <v>80</v>
      </c>
    </row>
    <row r="257" s="2" customFormat="1" ht="16.5" customHeight="1">
      <c r="A257" s="40"/>
      <c r="B257" s="41"/>
      <c r="C257" s="256" t="s">
        <v>385</v>
      </c>
      <c r="D257" s="256" t="s">
        <v>205</v>
      </c>
      <c r="E257" s="257" t="s">
        <v>644</v>
      </c>
      <c r="F257" s="258" t="s">
        <v>645</v>
      </c>
      <c r="G257" s="259" t="s">
        <v>142</v>
      </c>
      <c r="H257" s="260">
        <v>31.901</v>
      </c>
      <c r="I257" s="261"/>
      <c r="J257" s="262">
        <f>ROUND(I257*H257,2)</f>
        <v>0</v>
      </c>
      <c r="K257" s="258" t="s">
        <v>143</v>
      </c>
      <c r="L257" s="263"/>
      <c r="M257" s="264" t="s">
        <v>19</v>
      </c>
      <c r="N257" s="265" t="s">
        <v>42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184</v>
      </c>
      <c r="AT257" s="225" t="s">
        <v>205</v>
      </c>
      <c r="AU257" s="225" t="s">
        <v>80</v>
      </c>
      <c r="AY257" s="19" t="s">
        <v>137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78</v>
      </c>
      <c r="BK257" s="226">
        <f>ROUND(I257*H257,2)</f>
        <v>0</v>
      </c>
      <c r="BL257" s="19" t="s">
        <v>144</v>
      </c>
      <c r="BM257" s="225" t="s">
        <v>646</v>
      </c>
    </row>
    <row r="258" s="13" customFormat="1">
      <c r="A258" s="13"/>
      <c r="B258" s="232"/>
      <c r="C258" s="233"/>
      <c r="D258" s="234" t="s">
        <v>148</v>
      </c>
      <c r="E258" s="233"/>
      <c r="F258" s="236" t="s">
        <v>647</v>
      </c>
      <c r="G258" s="233"/>
      <c r="H258" s="237">
        <v>31.901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148</v>
      </c>
      <c r="AU258" s="243" t="s">
        <v>80</v>
      </c>
      <c r="AV258" s="13" t="s">
        <v>80</v>
      </c>
      <c r="AW258" s="13" t="s">
        <v>4</v>
      </c>
      <c r="AX258" s="13" t="s">
        <v>78</v>
      </c>
      <c r="AY258" s="243" t="s">
        <v>137</v>
      </c>
    </row>
    <row r="259" s="2" customFormat="1" ht="44.25" customHeight="1">
      <c r="A259" s="40"/>
      <c r="B259" s="41"/>
      <c r="C259" s="214" t="s">
        <v>390</v>
      </c>
      <c r="D259" s="214" t="s">
        <v>139</v>
      </c>
      <c r="E259" s="215" t="s">
        <v>648</v>
      </c>
      <c r="F259" s="216" t="s">
        <v>649</v>
      </c>
      <c r="G259" s="217" t="s">
        <v>292</v>
      </c>
      <c r="H259" s="218">
        <v>5</v>
      </c>
      <c r="I259" s="219"/>
      <c r="J259" s="220">
        <f>ROUND(I259*H259,2)</f>
        <v>0</v>
      </c>
      <c r="K259" s="216" t="s">
        <v>143</v>
      </c>
      <c r="L259" s="46"/>
      <c r="M259" s="221" t="s">
        <v>19</v>
      </c>
      <c r="N259" s="222" t="s">
        <v>42</v>
      </c>
      <c r="O259" s="86"/>
      <c r="P259" s="223">
        <f>O259*H259</f>
        <v>0</v>
      </c>
      <c r="Q259" s="223">
        <v>0.021351999999999999</v>
      </c>
      <c r="R259" s="223">
        <f>Q259*H259</f>
        <v>0.10675999999999999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144</v>
      </c>
      <c r="AT259" s="225" t="s">
        <v>139</v>
      </c>
      <c r="AU259" s="225" t="s">
        <v>80</v>
      </c>
      <c r="AY259" s="19" t="s">
        <v>137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78</v>
      </c>
      <c r="BK259" s="226">
        <f>ROUND(I259*H259,2)</f>
        <v>0</v>
      </c>
      <c r="BL259" s="19" t="s">
        <v>144</v>
      </c>
      <c r="BM259" s="225" t="s">
        <v>650</v>
      </c>
    </row>
    <row r="260" s="2" customFormat="1">
      <c r="A260" s="40"/>
      <c r="B260" s="41"/>
      <c r="C260" s="42"/>
      <c r="D260" s="227" t="s">
        <v>146</v>
      </c>
      <c r="E260" s="42"/>
      <c r="F260" s="228" t="s">
        <v>651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146</v>
      </c>
      <c r="AU260" s="19" t="s">
        <v>80</v>
      </c>
    </row>
    <row r="261" s="13" customFormat="1">
      <c r="A261" s="13"/>
      <c r="B261" s="232"/>
      <c r="C261" s="233"/>
      <c r="D261" s="234" t="s">
        <v>148</v>
      </c>
      <c r="E261" s="235" t="s">
        <v>19</v>
      </c>
      <c r="F261" s="236" t="s">
        <v>652</v>
      </c>
      <c r="G261" s="233"/>
      <c r="H261" s="237">
        <v>5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148</v>
      </c>
      <c r="AU261" s="243" t="s">
        <v>80</v>
      </c>
      <c r="AV261" s="13" t="s">
        <v>80</v>
      </c>
      <c r="AW261" s="13" t="s">
        <v>33</v>
      </c>
      <c r="AX261" s="13" t="s">
        <v>78</v>
      </c>
      <c r="AY261" s="243" t="s">
        <v>137</v>
      </c>
    </row>
    <row r="262" s="2" customFormat="1" ht="24.15" customHeight="1">
      <c r="A262" s="40"/>
      <c r="B262" s="41"/>
      <c r="C262" s="214" t="s">
        <v>653</v>
      </c>
      <c r="D262" s="214" t="s">
        <v>139</v>
      </c>
      <c r="E262" s="215" t="s">
        <v>654</v>
      </c>
      <c r="F262" s="216" t="s">
        <v>655</v>
      </c>
      <c r="G262" s="217" t="s">
        <v>213</v>
      </c>
      <c r="H262" s="218">
        <v>625.5</v>
      </c>
      <c r="I262" s="219"/>
      <c r="J262" s="220">
        <f>ROUND(I262*H262,2)</f>
        <v>0</v>
      </c>
      <c r="K262" s="216" t="s">
        <v>143</v>
      </c>
      <c r="L262" s="46"/>
      <c r="M262" s="221" t="s">
        <v>19</v>
      </c>
      <c r="N262" s="222" t="s">
        <v>42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144</v>
      </c>
      <c r="AT262" s="225" t="s">
        <v>139</v>
      </c>
      <c r="AU262" s="225" t="s">
        <v>80</v>
      </c>
      <c r="AY262" s="19" t="s">
        <v>137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78</v>
      </c>
      <c r="BK262" s="226">
        <f>ROUND(I262*H262,2)</f>
        <v>0</v>
      </c>
      <c r="BL262" s="19" t="s">
        <v>144</v>
      </c>
      <c r="BM262" s="225" t="s">
        <v>656</v>
      </c>
    </row>
    <row r="263" s="2" customFormat="1">
      <c r="A263" s="40"/>
      <c r="B263" s="41"/>
      <c r="C263" s="42"/>
      <c r="D263" s="227" t="s">
        <v>146</v>
      </c>
      <c r="E263" s="42"/>
      <c r="F263" s="228" t="s">
        <v>657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146</v>
      </c>
      <c r="AU263" s="19" t="s">
        <v>80</v>
      </c>
    </row>
    <row r="264" s="2" customFormat="1" ht="21.75" customHeight="1">
      <c r="A264" s="40"/>
      <c r="B264" s="41"/>
      <c r="C264" s="214" t="s">
        <v>422</v>
      </c>
      <c r="D264" s="214" t="s">
        <v>139</v>
      </c>
      <c r="E264" s="215" t="s">
        <v>658</v>
      </c>
      <c r="F264" s="216" t="s">
        <v>659</v>
      </c>
      <c r="G264" s="217" t="s">
        <v>213</v>
      </c>
      <c r="H264" s="218">
        <v>625.5</v>
      </c>
      <c r="I264" s="219"/>
      <c r="J264" s="220">
        <f>ROUND(I264*H264,2)</f>
        <v>0</v>
      </c>
      <c r="K264" s="216" t="s">
        <v>143</v>
      </c>
      <c r="L264" s="46"/>
      <c r="M264" s="221" t="s">
        <v>19</v>
      </c>
      <c r="N264" s="222" t="s">
        <v>42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144</v>
      </c>
      <c r="AT264" s="225" t="s">
        <v>139</v>
      </c>
      <c r="AU264" s="225" t="s">
        <v>80</v>
      </c>
      <c r="AY264" s="19" t="s">
        <v>137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78</v>
      </c>
      <c r="BK264" s="226">
        <f>ROUND(I264*H264,2)</f>
        <v>0</v>
      </c>
      <c r="BL264" s="19" t="s">
        <v>144</v>
      </c>
      <c r="BM264" s="225" t="s">
        <v>660</v>
      </c>
    </row>
    <row r="265" s="2" customFormat="1">
      <c r="A265" s="40"/>
      <c r="B265" s="41"/>
      <c r="C265" s="42"/>
      <c r="D265" s="227" t="s">
        <v>146</v>
      </c>
      <c r="E265" s="42"/>
      <c r="F265" s="228" t="s">
        <v>661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146</v>
      </c>
      <c r="AU265" s="19" t="s">
        <v>80</v>
      </c>
    </row>
    <row r="266" s="12" customFormat="1" ht="22.8" customHeight="1">
      <c r="A266" s="12"/>
      <c r="B266" s="198"/>
      <c r="C266" s="199"/>
      <c r="D266" s="200" t="s">
        <v>70</v>
      </c>
      <c r="E266" s="212" t="s">
        <v>80</v>
      </c>
      <c r="F266" s="212" t="s">
        <v>217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SUM(P267:P289)</f>
        <v>0</v>
      </c>
      <c r="Q266" s="206"/>
      <c r="R266" s="207">
        <f>SUM(R267:R289)</f>
        <v>67.382266221960009</v>
      </c>
      <c r="S266" s="206"/>
      <c r="T266" s="208">
        <f>SUM(T267:T289)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78</v>
      </c>
      <c r="AT266" s="210" t="s">
        <v>70</v>
      </c>
      <c r="AU266" s="210" t="s">
        <v>78</v>
      </c>
      <c r="AY266" s="209" t="s">
        <v>137</v>
      </c>
      <c r="BK266" s="211">
        <f>SUM(BK267:BK289)</f>
        <v>0</v>
      </c>
    </row>
    <row r="267" s="2" customFormat="1" ht="66.75" customHeight="1">
      <c r="A267" s="40"/>
      <c r="B267" s="41"/>
      <c r="C267" s="214" t="s">
        <v>662</v>
      </c>
      <c r="D267" s="214" t="s">
        <v>139</v>
      </c>
      <c r="E267" s="215" t="s">
        <v>663</v>
      </c>
      <c r="F267" s="216" t="s">
        <v>664</v>
      </c>
      <c r="G267" s="217" t="s">
        <v>304</v>
      </c>
      <c r="H267" s="218">
        <v>38</v>
      </c>
      <c r="I267" s="219"/>
      <c r="J267" s="220">
        <f>ROUND(I267*H267,2)</f>
        <v>0</v>
      </c>
      <c r="K267" s="216" t="s">
        <v>143</v>
      </c>
      <c r="L267" s="46"/>
      <c r="M267" s="221" t="s">
        <v>19</v>
      </c>
      <c r="N267" s="222" t="s">
        <v>42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144</v>
      </c>
      <c r="AT267" s="225" t="s">
        <v>139</v>
      </c>
      <c r="AU267" s="225" t="s">
        <v>80</v>
      </c>
      <c r="AY267" s="19" t="s">
        <v>137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78</v>
      </c>
      <c r="BK267" s="226">
        <f>ROUND(I267*H267,2)</f>
        <v>0</v>
      </c>
      <c r="BL267" s="19" t="s">
        <v>144</v>
      </c>
      <c r="BM267" s="225" t="s">
        <v>665</v>
      </c>
    </row>
    <row r="268" s="2" customFormat="1">
      <c r="A268" s="40"/>
      <c r="B268" s="41"/>
      <c r="C268" s="42"/>
      <c r="D268" s="227" t="s">
        <v>146</v>
      </c>
      <c r="E268" s="42"/>
      <c r="F268" s="228" t="s">
        <v>666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146</v>
      </c>
      <c r="AU268" s="19" t="s">
        <v>80</v>
      </c>
    </row>
    <row r="269" s="13" customFormat="1">
      <c r="A269" s="13"/>
      <c r="B269" s="232"/>
      <c r="C269" s="233"/>
      <c r="D269" s="234" t="s">
        <v>148</v>
      </c>
      <c r="E269" s="235" t="s">
        <v>19</v>
      </c>
      <c r="F269" s="236" t="s">
        <v>667</v>
      </c>
      <c r="G269" s="233"/>
      <c r="H269" s="237">
        <v>27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148</v>
      </c>
      <c r="AU269" s="243" t="s">
        <v>80</v>
      </c>
      <c r="AV269" s="13" t="s">
        <v>80</v>
      </c>
      <c r="AW269" s="13" t="s">
        <v>33</v>
      </c>
      <c r="AX269" s="13" t="s">
        <v>71</v>
      </c>
      <c r="AY269" s="243" t="s">
        <v>137</v>
      </c>
    </row>
    <row r="270" s="13" customFormat="1">
      <c r="A270" s="13"/>
      <c r="B270" s="232"/>
      <c r="C270" s="233"/>
      <c r="D270" s="234" t="s">
        <v>148</v>
      </c>
      <c r="E270" s="235" t="s">
        <v>19</v>
      </c>
      <c r="F270" s="236" t="s">
        <v>668</v>
      </c>
      <c r="G270" s="233"/>
      <c r="H270" s="237">
        <v>11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148</v>
      </c>
      <c r="AU270" s="243" t="s">
        <v>80</v>
      </c>
      <c r="AV270" s="13" t="s">
        <v>80</v>
      </c>
      <c r="AW270" s="13" t="s">
        <v>33</v>
      </c>
      <c r="AX270" s="13" t="s">
        <v>71</v>
      </c>
      <c r="AY270" s="243" t="s">
        <v>137</v>
      </c>
    </row>
    <row r="271" s="14" customFormat="1">
      <c r="A271" s="14"/>
      <c r="B271" s="244"/>
      <c r="C271" s="245"/>
      <c r="D271" s="234" t="s">
        <v>148</v>
      </c>
      <c r="E271" s="246" t="s">
        <v>19</v>
      </c>
      <c r="F271" s="247" t="s">
        <v>152</v>
      </c>
      <c r="G271" s="245"/>
      <c r="H271" s="248">
        <v>38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148</v>
      </c>
      <c r="AU271" s="254" t="s">
        <v>80</v>
      </c>
      <c r="AV271" s="14" t="s">
        <v>144</v>
      </c>
      <c r="AW271" s="14" t="s">
        <v>33</v>
      </c>
      <c r="AX271" s="14" t="s">
        <v>78</v>
      </c>
      <c r="AY271" s="254" t="s">
        <v>137</v>
      </c>
    </row>
    <row r="272" s="2" customFormat="1" ht="24.15" customHeight="1">
      <c r="A272" s="40"/>
      <c r="B272" s="41"/>
      <c r="C272" s="214" t="s">
        <v>425</v>
      </c>
      <c r="D272" s="214" t="s">
        <v>139</v>
      </c>
      <c r="E272" s="215" t="s">
        <v>669</v>
      </c>
      <c r="F272" s="216" t="s">
        <v>670</v>
      </c>
      <c r="G272" s="217" t="s">
        <v>142</v>
      </c>
      <c r="H272" s="218">
        <v>4.7000000000000002</v>
      </c>
      <c r="I272" s="219"/>
      <c r="J272" s="220">
        <f>ROUND(I272*H272,2)</f>
        <v>0</v>
      </c>
      <c r="K272" s="216" t="s">
        <v>143</v>
      </c>
      <c r="L272" s="46"/>
      <c r="M272" s="221" t="s">
        <v>19</v>
      </c>
      <c r="N272" s="222" t="s">
        <v>42</v>
      </c>
      <c r="O272" s="86"/>
      <c r="P272" s="223">
        <f>O272*H272</f>
        <v>0</v>
      </c>
      <c r="Q272" s="223">
        <v>2.1600000000000001</v>
      </c>
      <c r="R272" s="223">
        <f>Q272*H272</f>
        <v>10.152000000000001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144</v>
      </c>
      <c r="AT272" s="225" t="s">
        <v>139</v>
      </c>
      <c r="AU272" s="225" t="s">
        <v>80</v>
      </c>
      <c r="AY272" s="19" t="s">
        <v>137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78</v>
      </c>
      <c r="BK272" s="226">
        <f>ROUND(I272*H272,2)</f>
        <v>0</v>
      </c>
      <c r="BL272" s="19" t="s">
        <v>144</v>
      </c>
      <c r="BM272" s="225" t="s">
        <v>671</v>
      </c>
    </row>
    <row r="273" s="2" customFormat="1">
      <c r="A273" s="40"/>
      <c r="B273" s="41"/>
      <c r="C273" s="42"/>
      <c r="D273" s="227" t="s">
        <v>146</v>
      </c>
      <c r="E273" s="42"/>
      <c r="F273" s="228" t="s">
        <v>672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146</v>
      </c>
      <c r="AU273" s="19" t="s">
        <v>80</v>
      </c>
    </row>
    <row r="274" s="13" customFormat="1">
      <c r="A274" s="13"/>
      <c r="B274" s="232"/>
      <c r="C274" s="233"/>
      <c r="D274" s="234" t="s">
        <v>148</v>
      </c>
      <c r="E274" s="235" t="s">
        <v>19</v>
      </c>
      <c r="F274" s="236" t="s">
        <v>673</v>
      </c>
      <c r="G274" s="233"/>
      <c r="H274" s="237">
        <v>4.7000000000000002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148</v>
      </c>
      <c r="AU274" s="243" t="s">
        <v>80</v>
      </c>
      <c r="AV274" s="13" t="s">
        <v>80</v>
      </c>
      <c r="AW274" s="13" t="s">
        <v>33</v>
      </c>
      <c r="AX274" s="13" t="s">
        <v>78</v>
      </c>
      <c r="AY274" s="243" t="s">
        <v>137</v>
      </c>
    </row>
    <row r="275" s="2" customFormat="1" ht="24.15" customHeight="1">
      <c r="A275" s="40"/>
      <c r="B275" s="41"/>
      <c r="C275" s="214" t="s">
        <v>674</v>
      </c>
      <c r="D275" s="214" t="s">
        <v>139</v>
      </c>
      <c r="E275" s="215" t="s">
        <v>675</v>
      </c>
      <c r="F275" s="216" t="s">
        <v>676</v>
      </c>
      <c r="G275" s="217" t="s">
        <v>142</v>
      </c>
      <c r="H275" s="218">
        <v>15.829000000000001</v>
      </c>
      <c r="I275" s="219"/>
      <c r="J275" s="220">
        <f>ROUND(I275*H275,2)</f>
        <v>0</v>
      </c>
      <c r="K275" s="216" t="s">
        <v>143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2.5018722040000001</v>
      </c>
      <c r="R275" s="223">
        <f>Q275*H275</f>
        <v>39.602135117116006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144</v>
      </c>
      <c r="AT275" s="225" t="s">
        <v>139</v>
      </c>
      <c r="AU275" s="225" t="s">
        <v>80</v>
      </c>
      <c r="AY275" s="19" t="s">
        <v>137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78</v>
      </c>
      <c r="BK275" s="226">
        <f>ROUND(I275*H275,2)</f>
        <v>0</v>
      </c>
      <c r="BL275" s="19" t="s">
        <v>144</v>
      </c>
      <c r="BM275" s="225" t="s">
        <v>677</v>
      </c>
    </row>
    <row r="276" s="2" customFormat="1">
      <c r="A276" s="40"/>
      <c r="B276" s="41"/>
      <c r="C276" s="42"/>
      <c r="D276" s="227" t="s">
        <v>146</v>
      </c>
      <c r="E276" s="42"/>
      <c r="F276" s="228" t="s">
        <v>678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146</v>
      </c>
      <c r="AU276" s="19" t="s">
        <v>80</v>
      </c>
    </row>
    <row r="277" s="16" customFormat="1">
      <c r="A277" s="16"/>
      <c r="B277" s="285"/>
      <c r="C277" s="286"/>
      <c r="D277" s="234" t="s">
        <v>148</v>
      </c>
      <c r="E277" s="287" t="s">
        <v>19</v>
      </c>
      <c r="F277" s="288" t="s">
        <v>679</v>
      </c>
      <c r="G277" s="286"/>
      <c r="H277" s="287" t="s">
        <v>19</v>
      </c>
      <c r="I277" s="289"/>
      <c r="J277" s="286"/>
      <c r="K277" s="286"/>
      <c r="L277" s="290"/>
      <c r="M277" s="291"/>
      <c r="N277" s="292"/>
      <c r="O277" s="292"/>
      <c r="P277" s="292"/>
      <c r="Q277" s="292"/>
      <c r="R277" s="292"/>
      <c r="S277" s="292"/>
      <c r="T277" s="293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94" t="s">
        <v>148</v>
      </c>
      <c r="AU277" s="294" t="s">
        <v>80</v>
      </c>
      <c r="AV277" s="16" t="s">
        <v>78</v>
      </c>
      <c r="AW277" s="16" t="s">
        <v>33</v>
      </c>
      <c r="AX277" s="16" t="s">
        <v>71</v>
      </c>
      <c r="AY277" s="294" t="s">
        <v>137</v>
      </c>
    </row>
    <row r="278" s="13" customFormat="1">
      <c r="A278" s="13"/>
      <c r="B278" s="232"/>
      <c r="C278" s="233"/>
      <c r="D278" s="234" t="s">
        <v>148</v>
      </c>
      <c r="E278" s="235" t="s">
        <v>19</v>
      </c>
      <c r="F278" s="236" t="s">
        <v>680</v>
      </c>
      <c r="G278" s="233"/>
      <c r="H278" s="237">
        <v>13.5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148</v>
      </c>
      <c r="AU278" s="243" t="s">
        <v>80</v>
      </c>
      <c r="AV278" s="13" t="s">
        <v>80</v>
      </c>
      <c r="AW278" s="13" t="s">
        <v>33</v>
      </c>
      <c r="AX278" s="13" t="s">
        <v>71</v>
      </c>
      <c r="AY278" s="243" t="s">
        <v>137</v>
      </c>
    </row>
    <row r="279" s="13" customFormat="1">
      <c r="A279" s="13"/>
      <c r="B279" s="232"/>
      <c r="C279" s="233"/>
      <c r="D279" s="234" t="s">
        <v>148</v>
      </c>
      <c r="E279" s="235" t="s">
        <v>19</v>
      </c>
      <c r="F279" s="236" t="s">
        <v>681</v>
      </c>
      <c r="G279" s="233"/>
      <c r="H279" s="237">
        <v>0.82499999999999996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148</v>
      </c>
      <c r="AU279" s="243" t="s">
        <v>80</v>
      </c>
      <c r="AV279" s="13" t="s">
        <v>80</v>
      </c>
      <c r="AW279" s="13" t="s">
        <v>33</v>
      </c>
      <c r="AX279" s="13" t="s">
        <v>71</v>
      </c>
      <c r="AY279" s="243" t="s">
        <v>137</v>
      </c>
    </row>
    <row r="280" s="13" customFormat="1">
      <c r="A280" s="13"/>
      <c r="B280" s="232"/>
      <c r="C280" s="233"/>
      <c r="D280" s="234" t="s">
        <v>148</v>
      </c>
      <c r="E280" s="235" t="s">
        <v>19</v>
      </c>
      <c r="F280" s="236" t="s">
        <v>682</v>
      </c>
      <c r="G280" s="233"/>
      <c r="H280" s="237">
        <v>0.75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148</v>
      </c>
      <c r="AU280" s="243" t="s">
        <v>80</v>
      </c>
      <c r="AV280" s="13" t="s">
        <v>80</v>
      </c>
      <c r="AW280" s="13" t="s">
        <v>33</v>
      </c>
      <c r="AX280" s="13" t="s">
        <v>71</v>
      </c>
      <c r="AY280" s="243" t="s">
        <v>137</v>
      </c>
    </row>
    <row r="281" s="14" customFormat="1">
      <c r="A281" s="14"/>
      <c r="B281" s="244"/>
      <c r="C281" s="245"/>
      <c r="D281" s="234" t="s">
        <v>148</v>
      </c>
      <c r="E281" s="246" t="s">
        <v>19</v>
      </c>
      <c r="F281" s="247" t="s">
        <v>152</v>
      </c>
      <c r="G281" s="245"/>
      <c r="H281" s="248">
        <v>15.074999999999999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148</v>
      </c>
      <c r="AU281" s="254" t="s">
        <v>80</v>
      </c>
      <c r="AV281" s="14" t="s">
        <v>144</v>
      </c>
      <c r="AW281" s="14" t="s">
        <v>33</v>
      </c>
      <c r="AX281" s="14" t="s">
        <v>78</v>
      </c>
      <c r="AY281" s="254" t="s">
        <v>137</v>
      </c>
    </row>
    <row r="282" s="13" customFormat="1">
      <c r="A282" s="13"/>
      <c r="B282" s="232"/>
      <c r="C282" s="233"/>
      <c r="D282" s="234" t="s">
        <v>148</v>
      </c>
      <c r="E282" s="233"/>
      <c r="F282" s="236" t="s">
        <v>683</v>
      </c>
      <c r="G282" s="233"/>
      <c r="H282" s="237">
        <v>15.829000000000001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148</v>
      </c>
      <c r="AU282" s="243" t="s">
        <v>80</v>
      </c>
      <c r="AV282" s="13" t="s">
        <v>80</v>
      </c>
      <c r="AW282" s="13" t="s">
        <v>4</v>
      </c>
      <c r="AX282" s="13" t="s">
        <v>78</v>
      </c>
      <c r="AY282" s="243" t="s">
        <v>137</v>
      </c>
    </row>
    <row r="283" s="2" customFormat="1" ht="24.15" customHeight="1">
      <c r="A283" s="40"/>
      <c r="B283" s="41"/>
      <c r="C283" s="214" t="s">
        <v>428</v>
      </c>
      <c r="D283" s="214" t="s">
        <v>139</v>
      </c>
      <c r="E283" s="215" t="s">
        <v>219</v>
      </c>
      <c r="F283" s="216" t="s">
        <v>220</v>
      </c>
      <c r="G283" s="217" t="s">
        <v>142</v>
      </c>
      <c r="H283" s="218">
        <v>7.6609999999999996</v>
      </c>
      <c r="I283" s="219"/>
      <c r="J283" s="220">
        <f>ROUND(I283*H283,2)</f>
        <v>0</v>
      </c>
      <c r="K283" s="216" t="s">
        <v>143</v>
      </c>
      <c r="L283" s="46"/>
      <c r="M283" s="221" t="s">
        <v>19</v>
      </c>
      <c r="N283" s="222" t="s">
        <v>42</v>
      </c>
      <c r="O283" s="86"/>
      <c r="P283" s="223">
        <f>O283*H283</f>
        <v>0</v>
      </c>
      <c r="Q283" s="223">
        <v>2.3010222040000001</v>
      </c>
      <c r="R283" s="223">
        <f>Q283*H283</f>
        <v>17.628131104844002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144</v>
      </c>
      <c r="AT283" s="225" t="s">
        <v>139</v>
      </c>
      <c r="AU283" s="225" t="s">
        <v>80</v>
      </c>
      <c r="AY283" s="19" t="s">
        <v>137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78</v>
      </c>
      <c r="BK283" s="226">
        <f>ROUND(I283*H283,2)</f>
        <v>0</v>
      </c>
      <c r="BL283" s="19" t="s">
        <v>144</v>
      </c>
      <c r="BM283" s="225" t="s">
        <v>684</v>
      </c>
    </row>
    <row r="284" s="2" customFormat="1">
      <c r="A284" s="40"/>
      <c r="B284" s="41"/>
      <c r="C284" s="42"/>
      <c r="D284" s="227" t="s">
        <v>146</v>
      </c>
      <c r="E284" s="42"/>
      <c r="F284" s="228" t="s">
        <v>222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146</v>
      </c>
      <c r="AU284" s="19" t="s">
        <v>80</v>
      </c>
    </row>
    <row r="285" s="13" customFormat="1">
      <c r="A285" s="13"/>
      <c r="B285" s="232"/>
      <c r="C285" s="233"/>
      <c r="D285" s="234" t="s">
        <v>148</v>
      </c>
      <c r="E285" s="235" t="s">
        <v>19</v>
      </c>
      <c r="F285" s="236" t="s">
        <v>526</v>
      </c>
      <c r="G285" s="233"/>
      <c r="H285" s="237">
        <v>3.456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148</v>
      </c>
      <c r="AU285" s="243" t="s">
        <v>80</v>
      </c>
      <c r="AV285" s="13" t="s">
        <v>80</v>
      </c>
      <c r="AW285" s="13" t="s">
        <v>33</v>
      </c>
      <c r="AX285" s="13" t="s">
        <v>71</v>
      </c>
      <c r="AY285" s="243" t="s">
        <v>137</v>
      </c>
    </row>
    <row r="286" s="13" customFormat="1">
      <c r="A286" s="13"/>
      <c r="B286" s="232"/>
      <c r="C286" s="233"/>
      <c r="D286" s="234" t="s">
        <v>148</v>
      </c>
      <c r="E286" s="235" t="s">
        <v>19</v>
      </c>
      <c r="F286" s="236" t="s">
        <v>527</v>
      </c>
      <c r="G286" s="233"/>
      <c r="H286" s="237">
        <v>3.456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148</v>
      </c>
      <c r="AU286" s="243" t="s">
        <v>80</v>
      </c>
      <c r="AV286" s="13" t="s">
        <v>80</v>
      </c>
      <c r="AW286" s="13" t="s">
        <v>33</v>
      </c>
      <c r="AX286" s="13" t="s">
        <v>71</v>
      </c>
      <c r="AY286" s="243" t="s">
        <v>137</v>
      </c>
    </row>
    <row r="287" s="13" customFormat="1">
      <c r="A287" s="13"/>
      <c r="B287" s="232"/>
      <c r="C287" s="233"/>
      <c r="D287" s="234" t="s">
        <v>148</v>
      </c>
      <c r="E287" s="235" t="s">
        <v>19</v>
      </c>
      <c r="F287" s="236" t="s">
        <v>528</v>
      </c>
      <c r="G287" s="233"/>
      <c r="H287" s="237">
        <v>0.38400000000000001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148</v>
      </c>
      <c r="AU287" s="243" t="s">
        <v>80</v>
      </c>
      <c r="AV287" s="13" t="s">
        <v>80</v>
      </c>
      <c r="AW287" s="13" t="s">
        <v>33</v>
      </c>
      <c r="AX287" s="13" t="s">
        <v>71</v>
      </c>
      <c r="AY287" s="243" t="s">
        <v>137</v>
      </c>
    </row>
    <row r="288" s="14" customFormat="1">
      <c r="A288" s="14"/>
      <c r="B288" s="244"/>
      <c r="C288" s="245"/>
      <c r="D288" s="234" t="s">
        <v>148</v>
      </c>
      <c r="E288" s="246" t="s">
        <v>19</v>
      </c>
      <c r="F288" s="247" t="s">
        <v>152</v>
      </c>
      <c r="G288" s="245"/>
      <c r="H288" s="248">
        <v>7.2960000000000003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148</v>
      </c>
      <c r="AU288" s="254" t="s">
        <v>80</v>
      </c>
      <c r="AV288" s="14" t="s">
        <v>144</v>
      </c>
      <c r="AW288" s="14" t="s">
        <v>33</v>
      </c>
      <c r="AX288" s="14" t="s">
        <v>78</v>
      </c>
      <c r="AY288" s="254" t="s">
        <v>137</v>
      </c>
    </row>
    <row r="289" s="13" customFormat="1">
      <c r="A289" s="13"/>
      <c r="B289" s="232"/>
      <c r="C289" s="233"/>
      <c r="D289" s="234" t="s">
        <v>148</v>
      </c>
      <c r="E289" s="233"/>
      <c r="F289" s="236" t="s">
        <v>685</v>
      </c>
      <c r="G289" s="233"/>
      <c r="H289" s="237">
        <v>7.6609999999999996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148</v>
      </c>
      <c r="AU289" s="243" t="s">
        <v>80</v>
      </c>
      <c r="AV289" s="13" t="s">
        <v>80</v>
      </c>
      <c r="AW289" s="13" t="s">
        <v>4</v>
      </c>
      <c r="AX289" s="13" t="s">
        <v>78</v>
      </c>
      <c r="AY289" s="243" t="s">
        <v>137</v>
      </c>
    </row>
    <row r="290" s="12" customFormat="1" ht="22.8" customHeight="1">
      <c r="A290" s="12"/>
      <c r="B290" s="198"/>
      <c r="C290" s="199"/>
      <c r="D290" s="200" t="s">
        <v>70</v>
      </c>
      <c r="E290" s="212" t="s">
        <v>157</v>
      </c>
      <c r="F290" s="212" t="s">
        <v>686</v>
      </c>
      <c r="G290" s="199"/>
      <c r="H290" s="199"/>
      <c r="I290" s="202"/>
      <c r="J290" s="213">
        <f>BK290</f>
        <v>0</v>
      </c>
      <c r="K290" s="199"/>
      <c r="L290" s="204"/>
      <c r="M290" s="205"/>
      <c r="N290" s="206"/>
      <c r="O290" s="206"/>
      <c r="P290" s="207">
        <f>SUM(P291:P292)</f>
        <v>0</v>
      </c>
      <c r="Q290" s="206"/>
      <c r="R290" s="207">
        <f>SUM(R291:R292)</f>
        <v>0</v>
      </c>
      <c r="S290" s="206"/>
      <c r="T290" s="208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9" t="s">
        <v>78</v>
      </c>
      <c r="AT290" s="210" t="s">
        <v>70</v>
      </c>
      <c r="AU290" s="210" t="s">
        <v>78</v>
      </c>
      <c r="AY290" s="209" t="s">
        <v>137</v>
      </c>
      <c r="BK290" s="211">
        <f>SUM(BK291:BK292)</f>
        <v>0</v>
      </c>
    </row>
    <row r="291" s="2" customFormat="1" ht="24.15" customHeight="1">
      <c r="A291" s="40"/>
      <c r="B291" s="41"/>
      <c r="C291" s="214" t="s">
        <v>687</v>
      </c>
      <c r="D291" s="214" t="s">
        <v>139</v>
      </c>
      <c r="E291" s="215" t="s">
        <v>688</v>
      </c>
      <c r="F291" s="216" t="s">
        <v>689</v>
      </c>
      <c r="G291" s="217" t="s">
        <v>304</v>
      </c>
      <c r="H291" s="218">
        <v>11</v>
      </c>
      <c r="I291" s="219"/>
      <c r="J291" s="220">
        <f>ROUND(I291*H291,2)</f>
        <v>0</v>
      </c>
      <c r="K291" s="216" t="s">
        <v>143</v>
      </c>
      <c r="L291" s="46"/>
      <c r="M291" s="221" t="s">
        <v>19</v>
      </c>
      <c r="N291" s="222" t="s">
        <v>42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144</v>
      </c>
      <c r="AT291" s="225" t="s">
        <v>139</v>
      </c>
      <c r="AU291" s="225" t="s">
        <v>80</v>
      </c>
      <c r="AY291" s="19" t="s">
        <v>137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78</v>
      </c>
      <c r="BK291" s="226">
        <f>ROUND(I291*H291,2)</f>
        <v>0</v>
      </c>
      <c r="BL291" s="19" t="s">
        <v>144</v>
      </c>
      <c r="BM291" s="225" t="s">
        <v>690</v>
      </c>
    </row>
    <row r="292" s="2" customFormat="1">
      <c r="A292" s="40"/>
      <c r="B292" s="41"/>
      <c r="C292" s="42"/>
      <c r="D292" s="227" t="s">
        <v>146</v>
      </c>
      <c r="E292" s="42"/>
      <c r="F292" s="228" t="s">
        <v>691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146</v>
      </c>
      <c r="AU292" s="19" t="s">
        <v>80</v>
      </c>
    </row>
    <row r="293" s="12" customFormat="1" ht="22.8" customHeight="1">
      <c r="A293" s="12"/>
      <c r="B293" s="198"/>
      <c r="C293" s="199"/>
      <c r="D293" s="200" t="s">
        <v>70</v>
      </c>
      <c r="E293" s="212" t="s">
        <v>144</v>
      </c>
      <c r="F293" s="212" t="s">
        <v>692</v>
      </c>
      <c r="G293" s="199"/>
      <c r="H293" s="199"/>
      <c r="I293" s="202"/>
      <c r="J293" s="213">
        <f>BK293</f>
        <v>0</v>
      </c>
      <c r="K293" s="199"/>
      <c r="L293" s="204"/>
      <c r="M293" s="205"/>
      <c r="N293" s="206"/>
      <c r="O293" s="206"/>
      <c r="P293" s="207">
        <f>SUM(P294:P319)</f>
        <v>0</v>
      </c>
      <c r="Q293" s="206"/>
      <c r="R293" s="207">
        <f>SUM(R294:R319)</f>
        <v>17.329680369259499</v>
      </c>
      <c r="S293" s="206"/>
      <c r="T293" s="208">
        <f>SUM(T294:T319)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9" t="s">
        <v>78</v>
      </c>
      <c r="AT293" s="210" t="s">
        <v>70</v>
      </c>
      <c r="AU293" s="210" t="s">
        <v>78</v>
      </c>
      <c r="AY293" s="209" t="s">
        <v>137</v>
      </c>
      <c r="BK293" s="211">
        <f>SUM(BK294:BK319)</f>
        <v>0</v>
      </c>
    </row>
    <row r="294" s="2" customFormat="1" ht="37.8" customHeight="1">
      <c r="A294" s="40"/>
      <c r="B294" s="41"/>
      <c r="C294" s="214" t="s">
        <v>431</v>
      </c>
      <c r="D294" s="214" t="s">
        <v>139</v>
      </c>
      <c r="E294" s="215" t="s">
        <v>693</v>
      </c>
      <c r="F294" s="216" t="s">
        <v>694</v>
      </c>
      <c r="G294" s="217" t="s">
        <v>142</v>
      </c>
      <c r="H294" s="218">
        <v>6.5999999999999996</v>
      </c>
      <c r="I294" s="219"/>
      <c r="J294" s="220">
        <f>ROUND(I294*H294,2)</f>
        <v>0</v>
      </c>
      <c r="K294" s="216" t="s">
        <v>143</v>
      </c>
      <c r="L294" s="46"/>
      <c r="M294" s="221" t="s">
        <v>19</v>
      </c>
      <c r="N294" s="222" t="s">
        <v>42</v>
      </c>
      <c r="O294" s="86"/>
      <c r="P294" s="223">
        <f>O294*H294</f>
        <v>0</v>
      </c>
      <c r="Q294" s="223">
        <v>2.50194574</v>
      </c>
      <c r="R294" s="223">
        <f>Q294*H294</f>
        <v>16.512841884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144</v>
      </c>
      <c r="AT294" s="225" t="s">
        <v>139</v>
      </c>
      <c r="AU294" s="225" t="s">
        <v>80</v>
      </c>
      <c r="AY294" s="19" t="s">
        <v>137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78</v>
      </c>
      <c r="BK294" s="226">
        <f>ROUND(I294*H294,2)</f>
        <v>0</v>
      </c>
      <c r="BL294" s="19" t="s">
        <v>144</v>
      </c>
      <c r="BM294" s="225" t="s">
        <v>695</v>
      </c>
    </row>
    <row r="295" s="2" customFormat="1">
      <c r="A295" s="40"/>
      <c r="B295" s="41"/>
      <c r="C295" s="42"/>
      <c r="D295" s="227" t="s">
        <v>146</v>
      </c>
      <c r="E295" s="42"/>
      <c r="F295" s="228" t="s">
        <v>696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146</v>
      </c>
      <c r="AU295" s="19" t="s">
        <v>80</v>
      </c>
    </row>
    <row r="296" s="16" customFormat="1">
      <c r="A296" s="16"/>
      <c r="B296" s="285"/>
      <c r="C296" s="286"/>
      <c r="D296" s="234" t="s">
        <v>148</v>
      </c>
      <c r="E296" s="287" t="s">
        <v>19</v>
      </c>
      <c r="F296" s="288" t="s">
        <v>697</v>
      </c>
      <c r="G296" s="286"/>
      <c r="H296" s="287" t="s">
        <v>19</v>
      </c>
      <c r="I296" s="289"/>
      <c r="J296" s="286"/>
      <c r="K296" s="286"/>
      <c r="L296" s="290"/>
      <c r="M296" s="291"/>
      <c r="N296" s="292"/>
      <c r="O296" s="292"/>
      <c r="P296" s="292"/>
      <c r="Q296" s="292"/>
      <c r="R296" s="292"/>
      <c r="S296" s="292"/>
      <c r="T296" s="293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94" t="s">
        <v>148</v>
      </c>
      <c r="AU296" s="294" t="s">
        <v>80</v>
      </c>
      <c r="AV296" s="16" t="s">
        <v>78</v>
      </c>
      <c r="AW296" s="16" t="s">
        <v>33</v>
      </c>
      <c r="AX296" s="16" t="s">
        <v>71</v>
      </c>
      <c r="AY296" s="294" t="s">
        <v>137</v>
      </c>
    </row>
    <row r="297" s="13" customFormat="1">
      <c r="A297" s="13"/>
      <c r="B297" s="232"/>
      <c r="C297" s="233"/>
      <c r="D297" s="234" t="s">
        <v>148</v>
      </c>
      <c r="E297" s="235" t="s">
        <v>19</v>
      </c>
      <c r="F297" s="236" t="s">
        <v>698</v>
      </c>
      <c r="G297" s="233"/>
      <c r="H297" s="237">
        <v>6.5999999999999996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148</v>
      </c>
      <c r="AU297" s="243" t="s">
        <v>80</v>
      </c>
      <c r="AV297" s="13" t="s">
        <v>80</v>
      </c>
      <c r="AW297" s="13" t="s">
        <v>33</v>
      </c>
      <c r="AX297" s="13" t="s">
        <v>78</v>
      </c>
      <c r="AY297" s="243" t="s">
        <v>137</v>
      </c>
    </row>
    <row r="298" s="2" customFormat="1" ht="37.8" customHeight="1">
      <c r="A298" s="40"/>
      <c r="B298" s="41"/>
      <c r="C298" s="214" t="s">
        <v>699</v>
      </c>
      <c r="D298" s="214" t="s">
        <v>139</v>
      </c>
      <c r="E298" s="215" t="s">
        <v>700</v>
      </c>
      <c r="F298" s="216" t="s">
        <v>701</v>
      </c>
      <c r="G298" s="217" t="s">
        <v>192</v>
      </c>
      <c r="H298" s="218">
        <v>0.13500000000000001</v>
      </c>
      <c r="I298" s="219"/>
      <c r="J298" s="220">
        <f>ROUND(I298*H298,2)</f>
        <v>0</v>
      </c>
      <c r="K298" s="216" t="s">
        <v>143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1.0627727797</v>
      </c>
      <c r="R298" s="223">
        <f>Q298*H298</f>
        <v>0.14347432525949999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144</v>
      </c>
      <c r="AT298" s="225" t="s">
        <v>139</v>
      </c>
      <c r="AU298" s="225" t="s">
        <v>80</v>
      </c>
      <c r="AY298" s="19" t="s">
        <v>137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78</v>
      </c>
      <c r="BK298" s="226">
        <f>ROUND(I298*H298,2)</f>
        <v>0</v>
      </c>
      <c r="BL298" s="19" t="s">
        <v>144</v>
      </c>
      <c r="BM298" s="225" t="s">
        <v>702</v>
      </c>
    </row>
    <row r="299" s="2" customFormat="1">
      <c r="A299" s="40"/>
      <c r="B299" s="41"/>
      <c r="C299" s="42"/>
      <c r="D299" s="227" t="s">
        <v>146</v>
      </c>
      <c r="E299" s="42"/>
      <c r="F299" s="228" t="s">
        <v>703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146</v>
      </c>
      <c r="AU299" s="19" t="s">
        <v>80</v>
      </c>
    </row>
    <row r="300" s="2" customFormat="1">
      <c r="A300" s="40"/>
      <c r="B300" s="41"/>
      <c r="C300" s="42"/>
      <c r="D300" s="234" t="s">
        <v>171</v>
      </c>
      <c r="E300" s="42"/>
      <c r="F300" s="255" t="s">
        <v>704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171</v>
      </c>
      <c r="AU300" s="19" t="s">
        <v>80</v>
      </c>
    </row>
    <row r="301" s="13" customFormat="1">
      <c r="A301" s="13"/>
      <c r="B301" s="232"/>
      <c r="C301" s="233"/>
      <c r="D301" s="234" t="s">
        <v>148</v>
      </c>
      <c r="E301" s="235" t="s">
        <v>19</v>
      </c>
      <c r="F301" s="236" t="s">
        <v>705</v>
      </c>
      <c r="G301" s="233"/>
      <c r="H301" s="237">
        <v>0.13500000000000001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148</v>
      </c>
      <c r="AU301" s="243" t="s">
        <v>80</v>
      </c>
      <c r="AV301" s="13" t="s">
        <v>80</v>
      </c>
      <c r="AW301" s="13" t="s">
        <v>33</v>
      </c>
      <c r="AX301" s="13" t="s">
        <v>78</v>
      </c>
      <c r="AY301" s="243" t="s">
        <v>137</v>
      </c>
    </row>
    <row r="302" s="2" customFormat="1" ht="33" customHeight="1">
      <c r="A302" s="40"/>
      <c r="B302" s="41"/>
      <c r="C302" s="214" t="s">
        <v>434</v>
      </c>
      <c r="D302" s="214" t="s">
        <v>139</v>
      </c>
      <c r="E302" s="215" t="s">
        <v>706</v>
      </c>
      <c r="F302" s="216" t="s">
        <v>707</v>
      </c>
      <c r="G302" s="217" t="s">
        <v>213</v>
      </c>
      <c r="H302" s="218">
        <v>50</v>
      </c>
      <c r="I302" s="219"/>
      <c r="J302" s="220">
        <f>ROUND(I302*H302,2)</f>
        <v>0</v>
      </c>
      <c r="K302" s="216" t="s">
        <v>143</v>
      </c>
      <c r="L302" s="46"/>
      <c r="M302" s="221" t="s">
        <v>19</v>
      </c>
      <c r="N302" s="222" t="s">
        <v>42</v>
      </c>
      <c r="O302" s="86"/>
      <c r="P302" s="223">
        <f>O302*H302</f>
        <v>0</v>
      </c>
      <c r="Q302" s="223">
        <v>0.0065846400000000001</v>
      </c>
      <c r="R302" s="223">
        <f>Q302*H302</f>
        <v>0.32923200000000002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144</v>
      </c>
      <c r="AT302" s="225" t="s">
        <v>139</v>
      </c>
      <c r="AU302" s="225" t="s">
        <v>80</v>
      </c>
      <c r="AY302" s="19" t="s">
        <v>137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78</v>
      </c>
      <c r="BK302" s="226">
        <f>ROUND(I302*H302,2)</f>
        <v>0</v>
      </c>
      <c r="BL302" s="19" t="s">
        <v>144</v>
      </c>
      <c r="BM302" s="225" t="s">
        <v>708</v>
      </c>
    </row>
    <row r="303" s="2" customFormat="1">
      <c r="A303" s="40"/>
      <c r="B303" s="41"/>
      <c r="C303" s="42"/>
      <c r="D303" s="227" t="s">
        <v>146</v>
      </c>
      <c r="E303" s="42"/>
      <c r="F303" s="228" t="s">
        <v>709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146</v>
      </c>
      <c r="AU303" s="19" t="s">
        <v>80</v>
      </c>
    </row>
    <row r="304" s="2" customFormat="1" ht="33" customHeight="1">
      <c r="A304" s="40"/>
      <c r="B304" s="41"/>
      <c r="C304" s="214" t="s">
        <v>710</v>
      </c>
      <c r="D304" s="214" t="s">
        <v>139</v>
      </c>
      <c r="E304" s="215" t="s">
        <v>711</v>
      </c>
      <c r="F304" s="216" t="s">
        <v>712</v>
      </c>
      <c r="G304" s="217" t="s">
        <v>213</v>
      </c>
      <c r="H304" s="218">
        <v>50</v>
      </c>
      <c r="I304" s="219"/>
      <c r="J304" s="220">
        <f>ROUND(I304*H304,2)</f>
        <v>0</v>
      </c>
      <c r="K304" s="216" t="s">
        <v>143</v>
      </c>
      <c r="L304" s="46"/>
      <c r="M304" s="221" t="s">
        <v>19</v>
      </c>
      <c r="N304" s="222" t="s">
        <v>42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144</v>
      </c>
      <c r="AT304" s="225" t="s">
        <v>139</v>
      </c>
      <c r="AU304" s="225" t="s">
        <v>80</v>
      </c>
      <c r="AY304" s="19" t="s">
        <v>137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78</v>
      </c>
      <c r="BK304" s="226">
        <f>ROUND(I304*H304,2)</f>
        <v>0</v>
      </c>
      <c r="BL304" s="19" t="s">
        <v>144</v>
      </c>
      <c r="BM304" s="225" t="s">
        <v>713</v>
      </c>
    </row>
    <row r="305" s="2" customFormat="1">
      <c r="A305" s="40"/>
      <c r="B305" s="41"/>
      <c r="C305" s="42"/>
      <c r="D305" s="227" t="s">
        <v>146</v>
      </c>
      <c r="E305" s="42"/>
      <c r="F305" s="228" t="s">
        <v>714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146</v>
      </c>
      <c r="AU305" s="19" t="s">
        <v>80</v>
      </c>
    </row>
    <row r="306" s="2" customFormat="1" ht="33" customHeight="1">
      <c r="A306" s="40"/>
      <c r="B306" s="41"/>
      <c r="C306" s="214" t="s">
        <v>715</v>
      </c>
      <c r="D306" s="214" t="s">
        <v>139</v>
      </c>
      <c r="E306" s="215" t="s">
        <v>716</v>
      </c>
      <c r="F306" s="216" t="s">
        <v>717</v>
      </c>
      <c r="G306" s="217" t="s">
        <v>142</v>
      </c>
      <c r="H306" s="218">
        <v>0.66000000000000003</v>
      </c>
      <c r="I306" s="219"/>
      <c r="J306" s="220">
        <f>ROUND(I306*H306,2)</f>
        <v>0</v>
      </c>
      <c r="K306" s="216" t="s">
        <v>143</v>
      </c>
      <c r="L306" s="46"/>
      <c r="M306" s="221" t="s">
        <v>19</v>
      </c>
      <c r="N306" s="222" t="s">
        <v>42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144</v>
      </c>
      <c r="AT306" s="225" t="s">
        <v>139</v>
      </c>
      <c r="AU306" s="225" t="s">
        <v>80</v>
      </c>
      <c r="AY306" s="19" t="s">
        <v>137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78</v>
      </c>
      <c r="BK306" s="226">
        <f>ROUND(I306*H306,2)</f>
        <v>0</v>
      </c>
      <c r="BL306" s="19" t="s">
        <v>144</v>
      </c>
      <c r="BM306" s="225" t="s">
        <v>718</v>
      </c>
    </row>
    <row r="307" s="2" customFormat="1">
      <c r="A307" s="40"/>
      <c r="B307" s="41"/>
      <c r="C307" s="42"/>
      <c r="D307" s="227" t="s">
        <v>146</v>
      </c>
      <c r="E307" s="42"/>
      <c r="F307" s="228" t="s">
        <v>719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146</v>
      </c>
      <c r="AU307" s="19" t="s">
        <v>80</v>
      </c>
    </row>
    <row r="308" s="13" customFormat="1">
      <c r="A308" s="13"/>
      <c r="B308" s="232"/>
      <c r="C308" s="233"/>
      <c r="D308" s="234" t="s">
        <v>148</v>
      </c>
      <c r="E308" s="235" t="s">
        <v>19</v>
      </c>
      <c r="F308" s="236" t="s">
        <v>720</v>
      </c>
      <c r="G308" s="233"/>
      <c r="H308" s="237">
        <v>0.66000000000000003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148</v>
      </c>
      <c r="AU308" s="243" t="s">
        <v>80</v>
      </c>
      <c r="AV308" s="13" t="s">
        <v>80</v>
      </c>
      <c r="AW308" s="13" t="s">
        <v>33</v>
      </c>
      <c r="AX308" s="13" t="s">
        <v>78</v>
      </c>
      <c r="AY308" s="243" t="s">
        <v>137</v>
      </c>
    </row>
    <row r="309" s="2" customFormat="1" ht="49.05" customHeight="1">
      <c r="A309" s="40"/>
      <c r="B309" s="41"/>
      <c r="C309" s="214" t="s">
        <v>721</v>
      </c>
      <c r="D309" s="214" t="s">
        <v>139</v>
      </c>
      <c r="E309" s="215" t="s">
        <v>722</v>
      </c>
      <c r="F309" s="216" t="s">
        <v>723</v>
      </c>
      <c r="G309" s="217" t="s">
        <v>142</v>
      </c>
      <c r="H309" s="218">
        <v>0.14399999999999999</v>
      </c>
      <c r="I309" s="219"/>
      <c r="J309" s="220">
        <f>ROUND(I309*H309,2)</f>
        <v>0</v>
      </c>
      <c r="K309" s="216" t="s">
        <v>143</v>
      </c>
      <c r="L309" s="46"/>
      <c r="M309" s="221" t="s">
        <v>19</v>
      </c>
      <c r="N309" s="222" t="s">
        <v>42</v>
      </c>
      <c r="O309" s="86"/>
      <c r="P309" s="223">
        <f>O309*H309</f>
        <v>0</v>
      </c>
      <c r="Q309" s="223">
        <v>2.3010199999999998</v>
      </c>
      <c r="R309" s="223">
        <f>Q309*H309</f>
        <v>0.33134687999999995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144</v>
      </c>
      <c r="AT309" s="225" t="s">
        <v>139</v>
      </c>
      <c r="AU309" s="225" t="s">
        <v>80</v>
      </c>
      <c r="AY309" s="19" t="s">
        <v>137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78</v>
      </c>
      <c r="BK309" s="226">
        <f>ROUND(I309*H309,2)</f>
        <v>0</v>
      </c>
      <c r="BL309" s="19" t="s">
        <v>144</v>
      </c>
      <c r="BM309" s="225" t="s">
        <v>724</v>
      </c>
    </row>
    <row r="310" s="2" customFormat="1">
      <c r="A310" s="40"/>
      <c r="B310" s="41"/>
      <c r="C310" s="42"/>
      <c r="D310" s="227" t="s">
        <v>146</v>
      </c>
      <c r="E310" s="42"/>
      <c r="F310" s="228" t="s">
        <v>725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146</v>
      </c>
      <c r="AU310" s="19" t="s">
        <v>80</v>
      </c>
    </row>
    <row r="311" s="2" customFormat="1">
      <c r="A311" s="40"/>
      <c r="B311" s="41"/>
      <c r="C311" s="42"/>
      <c r="D311" s="234" t="s">
        <v>171</v>
      </c>
      <c r="E311" s="42"/>
      <c r="F311" s="255" t="s">
        <v>726</v>
      </c>
      <c r="G311" s="42"/>
      <c r="H311" s="42"/>
      <c r="I311" s="229"/>
      <c r="J311" s="42"/>
      <c r="K311" s="42"/>
      <c r="L311" s="46"/>
      <c r="M311" s="230"/>
      <c r="N311" s="231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171</v>
      </c>
      <c r="AU311" s="19" t="s">
        <v>80</v>
      </c>
    </row>
    <row r="312" s="13" customFormat="1">
      <c r="A312" s="13"/>
      <c r="B312" s="232"/>
      <c r="C312" s="233"/>
      <c r="D312" s="234" t="s">
        <v>148</v>
      </c>
      <c r="E312" s="235" t="s">
        <v>19</v>
      </c>
      <c r="F312" s="236" t="s">
        <v>727</v>
      </c>
      <c r="G312" s="233"/>
      <c r="H312" s="237">
        <v>0.14399999999999999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148</v>
      </c>
      <c r="AU312" s="243" t="s">
        <v>80</v>
      </c>
      <c r="AV312" s="13" t="s">
        <v>80</v>
      </c>
      <c r="AW312" s="13" t="s">
        <v>33</v>
      </c>
      <c r="AX312" s="13" t="s">
        <v>78</v>
      </c>
      <c r="AY312" s="243" t="s">
        <v>137</v>
      </c>
    </row>
    <row r="313" s="2" customFormat="1" ht="44.25" customHeight="1">
      <c r="A313" s="40"/>
      <c r="B313" s="41"/>
      <c r="C313" s="214" t="s">
        <v>728</v>
      </c>
      <c r="D313" s="214" t="s">
        <v>139</v>
      </c>
      <c r="E313" s="215" t="s">
        <v>729</v>
      </c>
      <c r="F313" s="216" t="s">
        <v>730</v>
      </c>
      <c r="G313" s="217" t="s">
        <v>142</v>
      </c>
      <c r="H313" s="218">
        <v>0.5</v>
      </c>
      <c r="I313" s="219"/>
      <c r="J313" s="220">
        <f>ROUND(I313*H313,2)</f>
        <v>0</v>
      </c>
      <c r="K313" s="216" t="s">
        <v>143</v>
      </c>
      <c r="L313" s="46"/>
      <c r="M313" s="221" t="s">
        <v>19</v>
      </c>
      <c r="N313" s="222" t="s">
        <v>42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144</v>
      </c>
      <c r="AT313" s="225" t="s">
        <v>139</v>
      </c>
      <c r="AU313" s="225" t="s">
        <v>80</v>
      </c>
      <c r="AY313" s="19" t="s">
        <v>137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78</v>
      </c>
      <c r="BK313" s="226">
        <f>ROUND(I313*H313,2)</f>
        <v>0</v>
      </c>
      <c r="BL313" s="19" t="s">
        <v>144</v>
      </c>
      <c r="BM313" s="225" t="s">
        <v>731</v>
      </c>
    </row>
    <row r="314" s="2" customFormat="1">
      <c r="A314" s="40"/>
      <c r="B314" s="41"/>
      <c r="C314" s="42"/>
      <c r="D314" s="227" t="s">
        <v>146</v>
      </c>
      <c r="E314" s="42"/>
      <c r="F314" s="228" t="s">
        <v>732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146</v>
      </c>
      <c r="AU314" s="19" t="s">
        <v>80</v>
      </c>
    </row>
    <row r="315" s="13" customFormat="1">
      <c r="A315" s="13"/>
      <c r="B315" s="232"/>
      <c r="C315" s="233"/>
      <c r="D315" s="234" t="s">
        <v>148</v>
      </c>
      <c r="E315" s="235" t="s">
        <v>19</v>
      </c>
      <c r="F315" s="236" t="s">
        <v>733</v>
      </c>
      <c r="G315" s="233"/>
      <c r="H315" s="237">
        <v>0.25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148</v>
      </c>
      <c r="AU315" s="243" t="s">
        <v>80</v>
      </c>
      <c r="AV315" s="13" t="s">
        <v>80</v>
      </c>
      <c r="AW315" s="13" t="s">
        <v>33</v>
      </c>
      <c r="AX315" s="13" t="s">
        <v>71</v>
      </c>
      <c r="AY315" s="243" t="s">
        <v>137</v>
      </c>
    </row>
    <row r="316" s="13" customFormat="1">
      <c r="A316" s="13"/>
      <c r="B316" s="232"/>
      <c r="C316" s="233"/>
      <c r="D316" s="234" t="s">
        <v>148</v>
      </c>
      <c r="E316" s="235" t="s">
        <v>19</v>
      </c>
      <c r="F316" s="236" t="s">
        <v>734</v>
      </c>
      <c r="G316" s="233"/>
      <c r="H316" s="237">
        <v>0.25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148</v>
      </c>
      <c r="AU316" s="243" t="s">
        <v>80</v>
      </c>
      <c r="AV316" s="13" t="s">
        <v>80</v>
      </c>
      <c r="AW316" s="13" t="s">
        <v>33</v>
      </c>
      <c r="AX316" s="13" t="s">
        <v>71</v>
      </c>
      <c r="AY316" s="243" t="s">
        <v>137</v>
      </c>
    </row>
    <row r="317" s="14" customFormat="1">
      <c r="A317" s="14"/>
      <c r="B317" s="244"/>
      <c r="C317" s="245"/>
      <c r="D317" s="234" t="s">
        <v>148</v>
      </c>
      <c r="E317" s="246" t="s">
        <v>19</v>
      </c>
      <c r="F317" s="247" t="s">
        <v>152</v>
      </c>
      <c r="G317" s="245"/>
      <c r="H317" s="248">
        <v>0.5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148</v>
      </c>
      <c r="AU317" s="254" t="s">
        <v>80</v>
      </c>
      <c r="AV317" s="14" t="s">
        <v>144</v>
      </c>
      <c r="AW317" s="14" t="s">
        <v>33</v>
      </c>
      <c r="AX317" s="14" t="s">
        <v>78</v>
      </c>
      <c r="AY317" s="254" t="s">
        <v>137</v>
      </c>
    </row>
    <row r="318" s="2" customFormat="1" ht="24.15" customHeight="1">
      <c r="A318" s="40"/>
      <c r="B318" s="41"/>
      <c r="C318" s="214" t="s">
        <v>735</v>
      </c>
      <c r="D318" s="214" t="s">
        <v>139</v>
      </c>
      <c r="E318" s="215" t="s">
        <v>736</v>
      </c>
      <c r="F318" s="216" t="s">
        <v>737</v>
      </c>
      <c r="G318" s="217" t="s">
        <v>213</v>
      </c>
      <c r="H318" s="218">
        <v>2</v>
      </c>
      <c r="I318" s="219"/>
      <c r="J318" s="220">
        <f>ROUND(I318*H318,2)</f>
        <v>0</v>
      </c>
      <c r="K318" s="216" t="s">
        <v>143</v>
      </c>
      <c r="L318" s="46"/>
      <c r="M318" s="221" t="s">
        <v>19</v>
      </c>
      <c r="N318" s="222" t="s">
        <v>42</v>
      </c>
      <c r="O318" s="86"/>
      <c r="P318" s="223">
        <f>O318*H318</f>
        <v>0</v>
      </c>
      <c r="Q318" s="223">
        <v>0.0063926399999999998</v>
      </c>
      <c r="R318" s="223">
        <f>Q318*H318</f>
        <v>0.01278528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144</v>
      </c>
      <c r="AT318" s="225" t="s">
        <v>139</v>
      </c>
      <c r="AU318" s="225" t="s">
        <v>80</v>
      </c>
      <c r="AY318" s="19" t="s">
        <v>137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78</v>
      </c>
      <c r="BK318" s="226">
        <f>ROUND(I318*H318,2)</f>
        <v>0</v>
      </c>
      <c r="BL318" s="19" t="s">
        <v>144</v>
      </c>
      <c r="BM318" s="225" t="s">
        <v>738</v>
      </c>
    </row>
    <row r="319" s="2" customFormat="1">
      <c r="A319" s="40"/>
      <c r="B319" s="41"/>
      <c r="C319" s="42"/>
      <c r="D319" s="227" t="s">
        <v>146</v>
      </c>
      <c r="E319" s="42"/>
      <c r="F319" s="228" t="s">
        <v>739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146</v>
      </c>
      <c r="AU319" s="19" t="s">
        <v>80</v>
      </c>
    </row>
    <row r="320" s="12" customFormat="1" ht="22.8" customHeight="1">
      <c r="A320" s="12"/>
      <c r="B320" s="198"/>
      <c r="C320" s="199"/>
      <c r="D320" s="200" t="s">
        <v>70</v>
      </c>
      <c r="E320" s="212" t="s">
        <v>166</v>
      </c>
      <c r="F320" s="212" t="s">
        <v>740</v>
      </c>
      <c r="G320" s="199"/>
      <c r="H320" s="199"/>
      <c r="I320" s="202"/>
      <c r="J320" s="213">
        <f>BK320</f>
        <v>0</v>
      </c>
      <c r="K320" s="199"/>
      <c r="L320" s="204"/>
      <c r="M320" s="205"/>
      <c r="N320" s="206"/>
      <c r="O320" s="206"/>
      <c r="P320" s="207">
        <f>SUM(P321:P339)</f>
        <v>0</v>
      </c>
      <c r="Q320" s="206"/>
      <c r="R320" s="207">
        <f>SUM(R321:R339)</f>
        <v>135.13330000000002</v>
      </c>
      <c r="S320" s="206"/>
      <c r="T320" s="208">
        <f>SUM(T321:T339)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9" t="s">
        <v>78</v>
      </c>
      <c r="AT320" s="210" t="s">
        <v>70</v>
      </c>
      <c r="AU320" s="210" t="s">
        <v>78</v>
      </c>
      <c r="AY320" s="209" t="s">
        <v>137</v>
      </c>
      <c r="BK320" s="211">
        <f>SUM(BK321:BK339)</f>
        <v>0</v>
      </c>
    </row>
    <row r="321" s="2" customFormat="1" ht="37.8" customHeight="1">
      <c r="A321" s="40"/>
      <c r="B321" s="41"/>
      <c r="C321" s="214" t="s">
        <v>741</v>
      </c>
      <c r="D321" s="214" t="s">
        <v>139</v>
      </c>
      <c r="E321" s="215" t="s">
        <v>742</v>
      </c>
      <c r="F321" s="216" t="s">
        <v>743</v>
      </c>
      <c r="G321" s="217" t="s">
        <v>213</v>
      </c>
      <c r="H321" s="218">
        <v>620</v>
      </c>
      <c r="I321" s="219"/>
      <c r="J321" s="220">
        <f>ROUND(I321*H321,2)</f>
        <v>0</v>
      </c>
      <c r="K321" s="216" t="s">
        <v>143</v>
      </c>
      <c r="L321" s="46"/>
      <c r="M321" s="221" t="s">
        <v>19</v>
      </c>
      <c r="N321" s="222" t="s">
        <v>42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144</v>
      </c>
      <c r="AT321" s="225" t="s">
        <v>139</v>
      </c>
      <c r="AU321" s="225" t="s">
        <v>80</v>
      </c>
      <c r="AY321" s="19" t="s">
        <v>137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78</v>
      </c>
      <c r="BK321" s="226">
        <f>ROUND(I321*H321,2)</f>
        <v>0</v>
      </c>
      <c r="BL321" s="19" t="s">
        <v>144</v>
      </c>
      <c r="BM321" s="225" t="s">
        <v>744</v>
      </c>
    </row>
    <row r="322" s="2" customFormat="1">
      <c r="A322" s="40"/>
      <c r="B322" s="41"/>
      <c r="C322" s="42"/>
      <c r="D322" s="227" t="s">
        <v>146</v>
      </c>
      <c r="E322" s="42"/>
      <c r="F322" s="228" t="s">
        <v>745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146</v>
      </c>
      <c r="AU322" s="19" t="s">
        <v>80</v>
      </c>
    </row>
    <row r="323" s="13" customFormat="1">
      <c r="A323" s="13"/>
      <c r="B323" s="232"/>
      <c r="C323" s="233"/>
      <c r="D323" s="234" t="s">
        <v>148</v>
      </c>
      <c r="E323" s="235" t="s">
        <v>19</v>
      </c>
      <c r="F323" s="236" t="s">
        <v>746</v>
      </c>
      <c r="G323" s="233"/>
      <c r="H323" s="237">
        <v>10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148</v>
      </c>
      <c r="AU323" s="243" t="s">
        <v>80</v>
      </c>
      <c r="AV323" s="13" t="s">
        <v>80</v>
      </c>
      <c r="AW323" s="13" t="s">
        <v>33</v>
      </c>
      <c r="AX323" s="13" t="s">
        <v>71</v>
      </c>
      <c r="AY323" s="243" t="s">
        <v>137</v>
      </c>
    </row>
    <row r="324" s="13" customFormat="1">
      <c r="A324" s="13"/>
      <c r="B324" s="232"/>
      <c r="C324" s="233"/>
      <c r="D324" s="234" t="s">
        <v>148</v>
      </c>
      <c r="E324" s="235" t="s">
        <v>19</v>
      </c>
      <c r="F324" s="236" t="s">
        <v>638</v>
      </c>
      <c r="G324" s="233"/>
      <c r="H324" s="237">
        <v>570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148</v>
      </c>
      <c r="AU324" s="243" t="s">
        <v>80</v>
      </c>
      <c r="AV324" s="13" t="s">
        <v>80</v>
      </c>
      <c r="AW324" s="13" t="s">
        <v>33</v>
      </c>
      <c r="AX324" s="13" t="s">
        <v>71</v>
      </c>
      <c r="AY324" s="243" t="s">
        <v>137</v>
      </c>
    </row>
    <row r="325" s="13" customFormat="1">
      <c r="A325" s="13"/>
      <c r="B325" s="232"/>
      <c r="C325" s="233"/>
      <c r="D325" s="234" t="s">
        <v>148</v>
      </c>
      <c r="E325" s="235" t="s">
        <v>19</v>
      </c>
      <c r="F325" s="236" t="s">
        <v>639</v>
      </c>
      <c r="G325" s="233"/>
      <c r="H325" s="237">
        <v>40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148</v>
      </c>
      <c r="AU325" s="243" t="s">
        <v>80</v>
      </c>
      <c r="AV325" s="13" t="s">
        <v>80</v>
      </c>
      <c r="AW325" s="13" t="s">
        <v>33</v>
      </c>
      <c r="AX325" s="13" t="s">
        <v>71</v>
      </c>
      <c r="AY325" s="243" t="s">
        <v>137</v>
      </c>
    </row>
    <row r="326" s="14" customFormat="1">
      <c r="A326" s="14"/>
      <c r="B326" s="244"/>
      <c r="C326" s="245"/>
      <c r="D326" s="234" t="s">
        <v>148</v>
      </c>
      <c r="E326" s="246" t="s">
        <v>19</v>
      </c>
      <c r="F326" s="247" t="s">
        <v>152</v>
      </c>
      <c r="G326" s="245"/>
      <c r="H326" s="248">
        <v>620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148</v>
      </c>
      <c r="AU326" s="254" t="s">
        <v>80</v>
      </c>
      <c r="AV326" s="14" t="s">
        <v>144</v>
      </c>
      <c r="AW326" s="14" t="s">
        <v>33</v>
      </c>
      <c r="AX326" s="14" t="s">
        <v>78</v>
      </c>
      <c r="AY326" s="254" t="s">
        <v>137</v>
      </c>
    </row>
    <row r="327" s="2" customFormat="1" ht="37.8" customHeight="1">
      <c r="A327" s="40"/>
      <c r="B327" s="41"/>
      <c r="C327" s="214" t="s">
        <v>747</v>
      </c>
      <c r="D327" s="214" t="s">
        <v>139</v>
      </c>
      <c r="E327" s="215" t="s">
        <v>748</v>
      </c>
      <c r="F327" s="216" t="s">
        <v>749</v>
      </c>
      <c r="G327" s="217" t="s">
        <v>213</v>
      </c>
      <c r="H327" s="218">
        <v>620</v>
      </c>
      <c r="I327" s="219"/>
      <c r="J327" s="220">
        <f>ROUND(I327*H327,2)</f>
        <v>0</v>
      </c>
      <c r="K327" s="216" t="s">
        <v>143</v>
      </c>
      <c r="L327" s="46"/>
      <c r="M327" s="221" t="s">
        <v>19</v>
      </c>
      <c r="N327" s="222" t="s">
        <v>42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144</v>
      </c>
      <c r="AT327" s="225" t="s">
        <v>139</v>
      </c>
      <c r="AU327" s="225" t="s">
        <v>80</v>
      </c>
      <c r="AY327" s="19" t="s">
        <v>137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78</v>
      </c>
      <c r="BK327" s="226">
        <f>ROUND(I327*H327,2)</f>
        <v>0</v>
      </c>
      <c r="BL327" s="19" t="s">
        <v>144</v>
      </c>
      <c r="BM327" s="225" t="s">
        <v>750</v>
      </c>
    </row>
    <row r="328" s="2" customFormat="1">
      <c r="A328" s="40"/>
      <c r="B328" s="41"/>
      <c r="C328" s="42"/>
      <c r="D328" s="227" t="s">
        <v>146</v>
      </c>
      <c r="E328" s="42"/>
      <c r="F328" s="228" t="s">
        <v>751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146</v>
      </c>
      <c r="AU328" s="19" t="s">
        <v>80</v>
      </c>
    </row>
    <row r="329" s="13" customFormat="1">
      <c r="A329" s="13"/>
      <c r="B329" s="232"/>
      <c r="C329" s="233"/>
      <c r="D329" s="234" t="s">
        <v>148</v>
      </c>
      <c r="E329" s="235" t="s">
        <v>19</v>
      </c>
      <c r="F329" s="236" t="s">
        <v>746</v>
      </c>
      <c r="G329" s="233"/>
      <c r="H329" s="237">
        <v>10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148</v>
      </c>
      <c r="AU329" s="243" t="s">
        <v>80</v>
      </c>
      <c r="AV329" s="13" t="s">
        <v>80</v>
      </c>
      <c r="AW329" s="13" t="s">
        <v>33</v>
      </c>
      <c r="AX329" s="13" t="s">
        <v>71</v>
      </c>
      <c r="AY329" s="243" t="s">
        <v>137</v>
      </c>
    </row>
    <row r="330" s="13" customFormat="1">
      <c r="A330" s="13"/>
      <c r="B330" s="232"/>
      <c r="C330" s="233"/>
      <c r="D330" s="234" t="s">
        <v>148</v>
      </c>
      <c r="E330" s="235" t="s">
        <v>19</v>
      </c>
      <c r="F330" s="236" t="s">
        <v>638</v>
      </c>
      <c r="G330" s="233"/>
      <c r="H330" s="237">
        <v>570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148</v>
      </c>
      <c r="AU330" s="243" t="s">
        <v>80</v>
      </c>
      <c r="AV330" s="13" t="s">
        <v>80</v>
      </c>
      <c r="AW330" s="13" t="s">
        <v>33</v>
      </c>
      <c r="AX330" s="13" t="s">
        <v>71</v>
      </c>
      <c r="AY330" s="243" t="s">
        <v>137</v>
      </c>
    </row>
    <row r="331" s="13" customFormat="1">
      <c r="A331" s="13"/>
      <c r="B331" s="232"/>
      <c r="C331" s="233"/>
      <c r="D331" s="234" t="s">
        <v>148</v>
      </c>
      <c r="E331" s="235" t="s">
        <v>19</v>
      </c>
      <c r="F331" s="236" t="s">
        <v>639</v>
      </c>
      <c r="G331" s="233"/>
      <c r="H331" s="237">
        <v>40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148</v>
      </c>
      <c r="AU331" s="243" t="s">
        <v>80</v>
      </c>
      <c r="AV331" s="13" t="s">
        <v>80</v>
      </c>
      <c r="AW331" s="13" t="s">
        <v>33</v>
      </c>
      <c r="AX331" s="13" t="s">
        <v>71</v>
      </c>
      <c r="AY331" s="243" t="s">
        <v>137</v>
      </c>
    </row>
    <row r="332" s="14" customFormat="1">
      <c r="A332" s="14"/>
      <c r="B332" s="244"/>
      <c r="C332" s="245"/>
      <c r="D332" s="234" t="s">
        <v>148</v>
      </c>
      <c r="E332" s="246" t="s">
        <v>19</v>
      </c>
      <c r="F332" s="247" t="s">
        <v>152</v>
      </c>
      <c r="G332" s="245"/>
      <c r="H332" s="248">
        <v>620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148</v>
      </c>
      <c r="AU332" s="254" t="s">
        <v>80</v>
      </c>
      <c r="AV332" s="14" t="s">
        <v>144</v>
      </c>
      <c r="AW332" s="14" t="s">
        <v>33</v>
      </c>
      <c r="AX332" s="14" t="s">
        <v>78</v>
      </c>
      <c r="AY332" s="254" t="s">
        <v>137</v>
      </c>
    </row>
    <row r="333" s="2" customFormat="1" ht="78" customHeight="1">
      <c r="A333" s="40"/>
      <c r="B333" s="41"/>
      <c r="C333" s="214" t="s">
        <v>752</v>
      </c>
      <c r="D333" s="214" t="s">
        <v>139</v>
      </c>
      <c r="E333" s="215" t="s">
        <v>753</v>
      </c>
      <c r="F333" s="216" t="s">
        <v>754</v>
      </c>
      <c r="G333" s="217" t="s">
        <v>213</v>
      </c>
      <c r="H333" s="218">
        <v>610</v>
      </c>
      <c r="I333" s="219"/>
      <c r="J333" s="220">
        <f>ROUND(I333*H333,2)</f>
        <v>0</v>
      </c>
      <c r="K333" s="216" t="s">
        <v>143</v>
      </c>
      <c r="L333" s="46"/>
      <c r="M333" s="221" t="s">
        <v>19</v>
      </c>
      <c r="N333" s="222" t="s">
        <v>42</v>
      </c>
      <c r="O333" s="86"/>
      <c r="P333" s="223">
        <f>O333*H333</f>
        <v>0</v>
      </c>
      <c r="Q333" s="223">
        <v>0.089219999999999994</v>
      </c>
      <c r="R333" s="223">
        <f>Q333*H333</f>
        <v>54.424199999999999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144</v>
      </c>
      <c r="AT333" s="225" t="s">
        <v>139</v>
      </c>
      <c r="AU333" s="225" t="s">
        <v>80</v>
      </c>
      <c r="AY333" s="19" t="s">
        <v>137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78</v>
      </c>
      <c r="BK333" s="226">
        <f>ROUND(I333*H333,2)</f>
        <v>0</v>
      </c>
      <c r="BL333" s="19" t="s">
        <v>144</v>
      </c>
      <c r="BM333" s="225" t="s">
        <v>755</v>
      </c>
    </row>
    <row r="334" s="2" customFormat="1">
      <c r="A334" s="40"/>
      <c r="B334" s="41"/>
      <c r="C334" s="42"/>
      <c r="D334" s="227" t="s">
        <v>146</v>
      </c>
      <c r="E334" s="42"/>
      <c r="F334" s="228" t="s">
        <v>756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146</v>
      </c>
      <c r="AU334" s="19" t="s">
        <v>80</v>
      </c>
    </row>
    <row r="335" s="13" customFormat="1">
      <c r="A335" s="13"/>
      <c r="B335" s="232"/>
      <c r="C335" s="233"/>
      <c r="D335" s="234" t="s">
        <v>148</v>
      </c>
      <c r="E335" s="235" t="s">
        <v>19</v>
      </c>
      <c r="F335" s="236" t="s">
        <v>638</v>
      </c>
      <c r="G335" s="233"/>
      <c r="H335" s="237">
        <v>570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148</v>
      </c>
      <c r="AU335" s="243" t="s">
        <v>80</v>
      </c>
      <c r="AV335" s="13" t="s">
        <v>80</v>
      </c>
      <c r="AW335" s="13" t="s">
        <v>33</v>
      </c>
      <c r="AX335" s="13" t="s">
        <v>71</v>
      </c>
      <c r="AY335" s="243" t="s">
        <v>137</v>
      </c>
    </row>
    <row r="336" s="13" customFormat="1">
      <c r="A336" s="13"/>
      <c r="B336" s="232"/>
      <c r="C336" s="233"/>
      <c r="D336" s="234" t="s">
        <v>148</v>
      </c>
      <c r="E336" s="235" t="s">
        <v>19</v>
      </c>
      <c r="F336" s="236" t="s">
        <v>639</v>
      </c>
      <c r="G336" s="233"/>
      <c r="H336" s="237">
        <v>40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148</v>
      </c>
      <c r="AU336" s="243" t="s">
        <v>80</v>
      </c>
      <c r="AV336" s="13" t="s">
        <v>80</v>
      </c>
      <c r="AW336" s="13" t="s">
        <v>33</v>
      </c>
      <c r="AX336" s="13" t="s">
        <v>71</v>
      </c>
      <c r="AY336" s="243" t="s">
        <v>137</v>
      </c>
    </row>
    <row r="337" s="14" customFormat="1">
      <c r="A337" s="14"/>
      <c r="B337" s="244"/>
      <c r="C337" s="245"/>
      <c r="D337" s="234" t="s">
        <v>148</v>
      </c>
      <c r="E337" s="246" t="s">
        <v>19</v>
      </c>
      <c r="F337" s="247" t="s">
        <v>152</v>
      </c>
      <c r="G337" s="245"/>
      <c r="H337" s="248">
        <v>610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148</v>
      </c>
      <c r="AU337" s="254" t="s">
        <v>80</v>
      </c>
      <c r="AV337" s="14" t="s">
        <v>144</v>
      </c>
      <c r="AW337" s="14" t="s">
        <v>33</v>
      </c>
      <c r="AX337" s="14" t="s">
        <v>78</v>
      </c>
      <c r="AY337" s="254" t="s">
        <v>137</v>
      </c>
    </row>
    <row r="338" s="2" customFormat="1" ht="21.75" customHeight="1">
      <c r="A338" s="40"/>
      <c r="B338" s="41"/>
      <c r="C338" s="256" t="s">
        <v>757</v>
      </c>
      <c r="D338" s="256" t="s">
        <v>205</v>
      </c>
      <c r="E338" s="257" t="s">
        <v>758</v>
      </c>
      <c r="F338" s="258" t="s">
        <v>759</v>
      </c>
      <c r="G338" s="259" t="s">
        <v>213</v>
      </c>
      <c r="H338" s="260">
        <v>616.10000000000002</v>
      </c>
      <c r="I338" s="261"/>
      <c r="J338" s="262">
        <f>ROUND(I338*H338,2)</f>
        <v>0</v>
      </c>
      <c r="K338" s="258" t="s">
        <v>143</v>
      </c>
      <c r="L338" s="263"/>
      <c r="M338" s="264" t="s">
        <v>19</v>
      </c>
      <c r="N338" s="265" t="s">
        <v>42</v>
      </c>
      <c r="O338" s="86"/>
      <c r="P338" s="223">
        <f>O338*H338</f>
        <v>0</v>
      </c>
      <c r="Q338" s="223">
        <v>0.13100000000000001</v>
      </c>
      <c r="R338" s="223">
        <f>Q338*H338</f>
        <v>80.709100000000006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184</v>
      </c>
      <c r="AT338" s="225" t="s">
        <v>205</v>
      </c>
      <c r="AU338" s="225" t="s">
        <v>80</v>
      </c>
      <c r="AY338" s="19" t="s">
        <v>137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78</v>
      </c>
      <c r="BK338" s="226">
        <f>ROUND(I338*H338,2)</f>
        <v>0</v>
      </c>
      <c r="BL338" s="19" t="s">
        <v>144</v>
      </c>
      <c r="BM338" s="225" t="s">
        <v>760</v>
      </c>
    </row>
    <row r="339" s="13" customFormat="1">
      <c r="A339" s="13"/>
      <c r="B339" s="232"/>
      <c r="C339" s="233"/>
      <c r="D339" s="234" t="s">
        <v>148</v>
      </c>
      <c r="E339" s="233"/>
      <c r="F339" s="236" t="s">
        <v>761</v>
      </c>
      <c r="G339" s="233"/>
      <c r="H339" s="237">
        <v>616.10000000000002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148</v>
      </c>
      <c r="AU339" s="243" t="s">
        <v>80</v>
      </c>
      <c r="AV339" s="13" t="s">
        <v>80</v>
      </c>
      <c r="AW339" s="13" t="s">
        <v>4</v>
      </c>
      <c r="AX339" s="13" t="s">
        <v>78</v>
      </c>
      <c r="AY339" s="243" t="s">
        <v>137</v>
      </c>
    </row>
    <row r="340" s="12" customFormat="1" ht="22.8" customHeight="1">
      <c r="A340" s="12"/>
      <c r="B340" s="198"/>
      <c r="C340" s="199"/>
      <c r="D340" s="200" t="s">
        <v>70</v>
      </c>
      <c r="E340" s="212" t="s">
        <v>174</v>
      </c>
      <c r="F340" s="212" t="s">
        <v>762</v>
      </c>
      <c r="G340" s="199"/>
      <c r="H340" s="199"/>
      <c r="I340" s="202"/>
      <c r="J340" s="213">
        <f>BK340</f>
        <v>0</v>
      </c>
      <c r="K340" s="199"/>
      <c r="L340" s="204"/>
      <c r="M340" s="205"/>
      <c r="N340" s="206"/>
      <c r="O340" s="206"/>
      <c r="P340" s="207">
        <f>SUM(P341:P355)</f>
        <v>0</v>
      </c>
      <c r="Q340" s="206"/>
      <c r="R340" s="207">
        <f>SUM(R341:R355)</f>
        <v>5.3495920000000012</v>
      </c>
      <c r="S340" s="206"/>
      <c r="T340" s="208">
        <f>SUM(T341:T355)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9" t="s">
        <v>78</v>
      </c>
      <c r="AT340" s="210" t="s">
        <v>70</v>
      </c>
      <c r="AU340" s="210" t="s">
        <v>78</v>
      </c>
      <c r="AY340" s="209" t="s">
        <v>137</v>
      </c>
      <c r="BK340" s="211">
        <f>SUM(BK341:BK355)</f>
        <v>0</v>
      </c>
    </row>
    <row r="341" s="2" customFormat="1" ht="24.15" customHeight="1">
      <c r="A341" s="40"/>
      <c r="B341" s="41"/>
      <c r="C341" s="214" t="s">
        <v>763</v>
      </c>
      <c r="D341" s="214" t="s">
        <v>139</v>
      </c>
      <c r="E341" s="215" t="s">
        <v>764</v>
      </c>
      <c r="F341" s="216" t="s">
        <v>765</v>
      </c>
      <c r="G341" s="217" t="s">
        <v>213</v>
      </c>
      <c r="H341" s="218">
        <v>25</v>
      </c>
      <c r="I341" s="219"/>
      <c r="J341" s="220">
        <f>ROUND(I341*H341,2)</f>
        <v>0</v>
      </c>
      <c r="K341" s="216" t="s">
        <v>261</v>
      </c>
      <c r="L341" s="46"/>
      <c r="M341" s="221" t="s">
        <v>19</v>
      </c>
      <c r="N341" s="222" t="s">
        <v>42</v>
      </c>
      <c r="O341" s="86"/>
      <c r="P341" s="223">
        <f>O341*H341</f>
        <v>0</v>
      </c>
      <c r="Q341" s="223">
        <v>0.0144</v>
      </c>
      <c r="R341" s="223">
        <f>Q341*H341</f>
        <v>0.35999999999999999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237</v>
      </c>
      <c r="AT341" s="225" t="s">
        <v>139</v>
      </c>
      <c r="AU341" s="225" t="s">
        <v>80</v>
      </c>
      <c r="AY341" s="19" t="s">
        <v>137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78</v>
      </c>
      <c r="BK341" s="226">
        <f>ROUND(I341*H341,2)</f>
        <v>0</v>
      </c>
      <c r="BL341" s="19" t="s">
        <v>237</v>
      </c>
      <c r="BM341" s="225" t="s">
        <v>766</v>
      </c>
    </row>
    <row r="342" s="13" customFormat="1">
      <c r="A342" s="13"/>
      <c r="B342" s="232"/>
      <c r="C342" s="233"/>
      <c r="D342" s="234" t="s">
        <v>148</v>
      </c>
      <c r="E342" s="235" t="s">
        <v>19</v>
      </c>
      <c r="F342" s="236" t="s">
        <v>767</v>
      </c>
      <c r="G342" s="233"/>
      <c r="H342" s="237">
        <v>25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148</v>
      </c>
      <c r="AU342" s="243" t="s">
        <v>80</v>
      </c>
      <c r="AV342" s="13" t="s">
        <v>80</v>
      </c>
      <c r="AW342" s="13" t="s">
        <v>33</v>
      </c>
      <c r="AX342" s="13" t="s">
        <v>78</v>
      </c>
      <c r="AY342" s="243" t="s">
        <v>137</v>
      </c>
    </row>
    <row r="343" s="2" customFormat="1" ht="21.75" customHeight="1">
      <c r="A343" s="40"/>
      <c r="B343" s="41"/>
      <c r="C343" s="256" t="s">
        <v>768</v>
      </c>
      <c r="D343" s="256" t="s">
        <v>205</v>
      </c>
      <c r="E343" s="257" t="s">
        <v>769</v>
      </c>
      <c r="F343" s="258" t="s">
        <v>770</v>
      </c>
      <c r="G343" s="259" t="s">
        <v>213</v>
      </c>
      <c r="H343" s="260">
        <v>0.83199999999999996</v>
      </c>
      <c r="I343" s="261"/>
      <c r="J343" s="262">
        <f>ROUND(I343*H343,2)</f>
        <v>0</v>
      </c>
      <c r="K343" s="258" t="s">
        <v>143</v>
      </c>
      <c r="L343" s="263"/>
      <c r="M343" s="264" t="s">
        <v>19</v>
      </c>
      <c r="N343" s="265" t="s">
        <v>42</v>
      </c>
      <c r="O343" s="86"/>
      <c r="P343" s="223">
        <f>O343*H343</f>
        <v>0</v>
      </c>
      <c r="Q343" s="223">
        <v>0.13100000000000001</v>
      </c>
      <c r="R343" s="223">
        <f>Q343*H343</f>
        <v>0.10899200000000001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255</v>
      </c>
      <c r="AT343" s="225" t="s">
        <v>205</v>
      </c>
      <c r="AU343" s="225" t="s">
        <v>80</v>
      </c>
      <c r="AY343" s="19" t="s">
        <v>137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78</v>
      </c>
      <c r="BK343" s="226">
        <f>ROUND(I343*H343,2)</f>
        <v>0</v>
      </c>
      <c r="BL343" s="19" t="s">
        <v>237</v>
      </c>
      <c r="BM343" s="225" t="s">
        <v>771</v>
      </c>
    </row>
    <row r="344" s="13" customFormat="1">
      <c r="A344" s="13"/>
      <c r="B344" s="232"/>
      <c r="C344" s="233"/>
      <c r="D344" s="234" t="s">
        <v>148</v>
      </c>
      <c r="E344" s="233"/>
      <c r="F344" s="236" t="s">
        <v>772</v>
      </c>
      <c r="G344" s="233"/>
      <c r="H344" s="237">
        <v>0.83199999999999996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148</v>
      </c>
      <c r="AU344" s="243" t="s">
        <v>80</v>
      </c>
      <c r="AV344" s="13" t="s">
        <v>80</v>
      </c>
      <c r="AW344" s="13" t="s">
        <v>4</v>
      </c>
      <c r="AX344" s="13" t="s">
        <v>78</v>
      </c>
      <c r="AY344" s="243" t="s">
        <v>137</v>
      </c>
    </row>
    <row r="345" s="2" customFormat="1" ht="16.5" customHeight="1">
      <c r="A345" s="40"/>
      <c r="B345" s="41"/>
      <c r="C345" s="256" t="s">
        <v>773</v>
      </c>
      <c r="D345" s="256" t="s">
        <v>205</v>
      </c>
      <c r="E345" s="257" t="s">
        <v>774</v>
      </c>
      <c r="F345" s="258" t="s">
        <v>775</v>
      </c>
      <c r="G345" s="259" t="s">
        <v>292</v>
      </c>
      <c r="H345" s="260">
        <v>70</v>
      </c>
      <c r="I345" s="261"/>
      <c r="J345" s="262">
        <f>ROUND(I345*H345,2)</f>
        <v>0</v>
      </c>
      <c r="K345" s="258" t="s">
        <v>261</v>
      </c>
      <c r="L345" s="263"/>
      <c r="M345" s="264" t="s">
        <v>19</v>
      </c>
      <c r="N345" s="265" t="s">
        <v>42</v>
      </c>
      <c r="O345" s="86"/>
      <c r="P345" s="223">
        <f>O345*H345</f>
        <v>0</v>
      </c>
      <c r="Q345" s="223">
        <v>0.021000000000000001</v>
      </c>
      <c r="R345" s="223">
        <f>Q345*H345</f>
        <v>1.4700000000000002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255</v>
      </c>
      <c r="AT345" s="225" t="s">
        <v>205</v>
      </c>
      <c r="AU345" s="225" t="s">
        <v>80</v>
      </c>
      <c r="AY345" s="19" t="s">
        <v>137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78</v>
      </c>
      <c r="BK345" s="226">
        <f>ROUND(I345*H345,2)</f>
        <v>0</v>
      </c>
      <c r="BL345" s="19" t="s">
        <v>237</v>
      </c>
      <c r="BM345" s="225" t="s">
        <v>776</v>
      </c>
    </row>
    <row r="346" s="13" customFormat="1">
      <c r="A346" s="13"/>
      <c r="B346" s="232"/>
      <c r="C346" s="233"/>
      <c r="D346" s="234" t="s">
        <v>148</v>
      </c>
      <c r="E346" s="235" t="s">
        <v>19</v>
      </c>
      <c r="F346" s="236" t="s">
        <v>777</v>
      </c>
      <c r="G346" s="233"/>
      <c r="H346" s="237">
        <v>70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148</v>
      </c>
      <c r="AU346" s="243" t="s">
        <v>80</v>
      </c>
      <c r="AV346" s="13" t="s">
        <v>80</v>
      </c>
      <c r="AW346" s="13" t="s">
        <v>33</v>
      </c>
      <c r="AX346" s="13" t="s">
        <v>78</v>
      </c>
      <c r="AY346" s="243" t="s">
        <v>137</v>
      </c>
    </row>
    <row r="347" s="2" customFormat="1" ht="16.5" customHeight="1">
      <c r="A347" s="40"/>
      <c r="B347" s="41"/>
      <c r="C347" s="256" t="s">
        <v>778</v>
      </c>
      <c r="D347" s="256" t="s">
        <v>205</v>
      </c>
      <c r="E347" s="257" t="s">
        <v>779</v>
      </c>
      <c r="F347" s="258" t="s">
        <v>780</v>
      </c>
      <c r="G347" s="259" t="s">
        <v>292</v>
      </c>
      <c r="H347" s="260">
        <v>32</v>
      </c>
      <c r="I347" s="261"/>
      <c r="J347" s="262">
        <f>ROUND(I347*H347,2)</f>
        <v>0</v>
      </c>
      <c r="K347" s="258" t="s">
        <v>261</v>
      </c>
      <c r="L347" s="263"/>
      <c r="M347" s="264" t="s">
        <v>19</v>
      </c>
      <c r="N347" s="265" t="s">
        <v>42</v>
      </c>
      <c r="O347" s="86"/>
      <c r="P347" s="223">
        <f>O347*H347</f>
        <v>0</v>
      </c>
      <c r="Q347" s="223">
        <v>0.021000000000000001</v>
      </c>
      <c r="R347" s="223">
        <f>Q347*H347</f>
        <v>0.67200000000000004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255</v>
      </c>
      <c r="AT347" s="225" t="s">
        <v>205</v>
      </c>
      <c r="AU347" s="225" t="s">
        <v>80</v>
      </c>
      <c r="AY347" s="19" t="s">
        <v>137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78</v>
      </c>
      <c r="BK347" s="226">
        <f>ROUND(I347*H347,2)</f>
        <v>0</v>
      </c>
      <c r="BL347" s="19" t="s">
        <v>237</v>
      </c>
      <c r="BM347" s="225" t="s">
        <v>781</v>
      </c>
    </row>
    <row r="348" s="13" customFormat="1">
      <c r="A348" s="13"/>
      <c r="B348" s="232"/>
      <c r="C348" s="233"/>
      <c r="D348" s="234" t="s">
        <v>148</v>
      </c>
      <c r="E348" s="235" t="s">
        <v>19</v>
      </c>
      <c r="F348" s="236" t="s">
        <v>782</v>
      </c>
      <c r="G348" s="233"/>
      <c r="H348" s="237">
        <v>32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148</v>
      </c>
      <c r="AU348" s="243" t="s">
        <v>80</v>
      </c>
      <c r="AV348" s="13" t="s">
        <v>80</v>
      </c>
      <c r="AW348" s="13" t="s">
        <v>33</v>
      </c>
      <c r="AX348" s="13" t="s">
        <v>78</v>
      </c>
      <c r="AY348" s="243" t="s">
        <v>137</v>
      </c>
    </row>
    <row r="349" s="2" customFormat="1" ht="16.5" customHeight="1">
      <c r="A349" s="40"/>
      <c r="B349" s="41"/>
      <c r="C349" s="256" t="s">
        <v>783</v>
      </c>
      <c r="D349" s="256" t="s">
        <v>205</v>
      </c>
      <c r="E349" s="257" t="s">
        <v>784</v>
      </c>
      <c r="F349" s="258" t="s">
        <v>785</v>
      </c>
      <c r="G349" s="259" t="s">
        <v>292</v>
      </c>
      <c r="H349" s="260">
        <v>17</v>
      </c>
      <c r="I349" s="261"/>
      <c r="J349" s="262">
        <f>ROUND(I349*H349,2)</f>
        <v>0</v>
      </c>
      <c r="K349" s="258" t="s">
        <v>261</v>
      </c>
      <c r="L349" s="263"/>
      <c r="M349" s="264" t="s">
        <v>19</v>
      </c>
      <c r="N349" s="265" t="s">
        <v>42</v>
      </c>
      <c r="O349" s="86"/>
      <c r="P349" s="223">
        <f>O349*H349</f>
        <v>0</v>
      </c>
      <c r="Q349" s="223">
        <v>0.021000000000000001</v>
      </c>
      <c r="R349" s="223">
        <f>Q349*H349</f>
        <v>0.35700000000000004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255</v>
      </c>
      <c r="AT349" s="225" t="s">
        <v>205</v>
      </c>
      <c r="AU349" s="225" t="s">
        <v>80</v>
      </c>
      <c r="AY349" s="19" t="s">
        <v>137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78</v>
      </c>
      <c r="BK349" s="226">
        <f>ROUND(I349*H349,2)</f>
        <v>0</v>
      </c>
      <c r="BL349" s="19" t="s">
        <v>237</v>
      </c>
      <c r="BM349" s="225" t="s">
        <v>786</v>
      </c>
    </row>
    <row r="350" s="13" customFormat="1">
      <c r="A350" s="13"/>
      <c r="B350" s="232"/>
      <c r="C350" s="233"/>
      <c r="D350" s="234" t="s">
        <v>148</v>
      </c>
      <c r="E350" s="235" t="s">
        <v>19</v>
      </c>
      <c r="F350" s="236" t="s">
        <v>787</v>
      </c>
      <c r="G350" s="233"/>
      <c r="H350" s="237">
        <v>17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148</v>
      </c>
      <c r="AU350" s="243" t="s">
        <v>80</v>
      </c>
      <c r="AV350" s="13" t="s">
        <v>80</v>
      </c>
      <c r="AW350" s="13" t="s">
        <v>33</v>
      </c>
      <c r="AX350" s="13" t="s">
        <v>78</v>
      </c>
      <c r="AY350" s="243" t="s">
        <v>137</v>
      </c>
    </row>
    <row r="351" s="2" customFormat="1" ht="16.5" customHeight="1">
      <c r="A351" s="40"/>
      <c r="B351" s="41"/>
      <c r="C351" s="256" t="s">
        <v>788</v>
      </c>
      <c r="D351" s="256" t="s">
        <v>205</v>
      </c>
      <c r="E351" s="257" t="s">
        <v>789</v>
      </c>
      <c r="F351" s="258" t="s">
        <v>790</v>
      </c>
      <c r="G351" s="259" t="s">
        <v>292</v>
      </c>
      <c r="H351" s="260">
        <v>8</v>
      </c>
      <c r="I351" s="261"/>
      <c r="J351" s="262">
        <f>ROUND(I351*H351,2)</f>
        <v>0</v>
      </c>
      <c r="K351" s="258" t="s">
        <v>261</v>
      </c>
      <c r="L351" s="263"/>
      <c r="M351" s="264" t="s">
        <v>19</v>
      </c>
      <c r="N351" s="265" t="s">
        <v>42</v>
      </c>
      <c r="O351" s="86"/>
      <c r="P351" s="223">
        <f>O351*H351</f>
        <v>0</v>
      </c>
      <c r="Q351" s="223">
        <v>0.021000000000000001</v>
      </c>
      <c r="R351" s="223">
        <f>Q351*H351</f>
        <v>0.16800000000000001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255</v>
      </c>
      <c r="AT351" s="225" t="s">
        <v>205</v>
      </c>
      <c r="AU351" s="225" t="s">
        <v>80</v>
      </c>
      <c r="AY351" s="19" t="s">
        <v>137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78</v>
      </c>
      <c r="BK351" s="226">
        <f>ROUND(I351*H351,2)</f>
        <v>0</v>
      </c>
      <c r="BL351" s="19" t="s">
        <v>237</v>
      </c>
      <c r="BM351" s="225" t="s">
        <v>791</v>
      </c>
    </row>
    <row r="352" s="13" customFormat="1">
      <c r="A352" s="13"/>
      <c r="B352" s="232"/>
      <c r="C352" s="233"/>
      <c r="D352" s="234" t="s">
        <v>148</v>
      </c>
      <c r="E352" s="235" t="s">
        <v>19</v>
      </c>
      <c r="F352" s="236" t="s">
        <v>792</v>
      </c>
      <c r="G352" s="233"/>
      <c r="H352" s="237">
        <v>8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148</v>
      </c>
      <c r="AU352" s="243" t="s">
        <v>80</v>
      </c>
      <c r="AV352" s="13" t="s">
        <v>80</v>
      </c>
      <c r="AW352" s="13" t="s">
        <v>33</v>
      </c>
      <c r="AX352" s="13" t="s">
        <v>78</v>
      </c>
      <c r="AY352" s="243" t="s">
        <v>137</v>
      </c>
    </row>
    <row r="353" s="2" customFormat="1" ht="33" customHeight="1">
      <c r="A353" s="40"/>
      <c r="B353" s="41"/>
      <c r="C353" s="214" t="s">
        <v>793</v>
      </c>
      <c r="D353" s="214" t="s">
        <v>139</v>
      </c>
      <c r="E353" s="215" t="s">
        <v>794</v>
      </c>
      <c r="F353" s="216" t="s">
        <v>795</v>
      </c>
      <c r="G353" s="217" t="s">
        <v>213</v>
      </c>
      <c r="H353" s="218">
        <v>10</v>
      </c>
      <c r="I353" s="219"/>
      <c r="J353" s="220">
        <f>ROUND(I353*H353,2)</f>
        <v>0</v>
      </c>
      <c r="K353" s="216" t="s">
        <v>143</v>
      </c>
      <c r="L353" s="46"/>
      <c r="M353" s="221" t="s">
        <v>19</v>
      </c>
      <c r="N353" s="222" t="s">
        <v>42</v>
      </c>
      <c r="O353" s="86"/>
      <c r="P353" s="223">
        <f>O353*H353</f>
        <v>0</v>
      </c>
      <c r="Q353" s="223">
        <v>0.22136</v>
      </c>
      <c r="R353" s="223">
        <f>Q353*H353</f>
        <v>2.2136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144</v>
      </c>
      <c r="AT353" s="225" t="s">
        <v>139</v>
      </c>
      <c r="AU353" s="225" t="s">
        <v>80</v>
      </c>
      <c r="AY353" s="19" t="s">
        <v>137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78</v>
      </c>
      <c r="BK353" s="226">
        <f>ROUND(I353*H353,2)</f>
        <v>0</v>
      </c>
      <c r="BL353" s="19" t="s">
        <v>144</v>
      </c>
      <c r="BM353" s="225" t="s">
        <v>796</v>
      </c>
    </row>
    <row r="354" s="2" customFormat="1">
      <c r="A354" s="40"/>
      <c r="B354" s="41"/>
      <c r="C354" s="42"/>
      <c r="D354" s="227" t="s">
        <v>146</v>
      </c>
      <c r="E354" s="42"/>
      <c r="F354" s="228" t="s">
        <v>797</v>
      </c>
      <c r="G354" s="42"/>
      <c r="H354" s="42"/>
      <c r="I354" s="229"/>
      <c r="J354" s="42"/>
      <c r="K354" s="42"/>
      <c r="L354" s="46"/>
      <c r="M354" s="230"/>
      <c r="N354" s="231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146</v>
      </c>
      <c r="AU354" s="19" t="s">
        <v>80</v>
      </c>
    </row>
    <row r="355" s="13" customFormat="1">
      <c r="A355" s="13"/>
      <c r="B355" s="232"/>
      <c r="C355" s="233"/>
      <c r="D355" s="234" t="s">
        <v>148</v>
      </c>
      <c r="E355" s="235" t="s">
        <v>19</v>
      </c>
      <c r="F355" s="236" t="s">
        <v>746</v>
      </c>
      <c r="G355" s="233"/>
      <c r="H355" s="237">
        <v>10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148</v>
      </c>
      <c r="AU355" s="243" t="s">
        <v>80</v>
      </c>
      <c r="AV355" s="13" t="s">
        <v>80</v>
      </c>
      <c r="AW355" s="13" t="s">
        <v>33</v>
      </c>
      <c r="AX355" s="13" t="s">
        <v>78</v>
      </c>
      <c r="AY355" s="243" t="s">
        <v>137</v>
      </c>
    </row>
    <row r="356" s="12" customFormat="1" ht="22.8" customHeight="1">
      <c r="A356" s="12"/>
      <c r="B356" s="198"/>
      <c r="C356" s="199"/>
      <c r="D356" s="200" t="s">
        <v>70</v>
      </c>
      <c r="E356" s="212" t="s">
        <v>184</v>
      </c>
      <c r="F356" s="212" t="s">
        <v>798</v>
      </c>
      <c r="G356" s="199"/>
      <c r="H356" s="199"/>
      <c r="I356" s="202"/>
      <c r="J356" s="213">
        <f>BK356</f>
        <v>0</v>
      </c>
      <c r="K356" s="199"/>
      <c r="L356" s="204"/>
      <c r="M356" s="205"/>
      <c r="N356" s="206"/>
      <c r="O356" s="206"/>
      <c r="P356" s="207">
        <f>SUM(P357:P400)</f>
        <v>0</v>
      </c>
      <c r="Q356" s="206"/>
      <c r="R356" s="207">
        <f>SUM(R357:R400)</f>
        <v>2.1475557421000002</v>
      </c>
      <c r="S356" s="206"/>
      <c r="T356" s="208">
        <f>SUM(T357:T400)</f>
        <v>7.9199999999999999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9" t="s">
        <v>78</v>
      </c>
      <c r="AT356" s="210" t="s">
        <v>70</v>
      </c>
      <c r="AU356" s="210" t="s">
        <v>78</v>
      </c>
      <c r="AY356" s="209" t="s">
        <v>137</v>
      </c>
      <c r="BK356" s="211">
        <f>SUM(BK357:BK400)</f>
        <v>0</v>
      </c>
    </row>
    <row r="357" s="2" customFormat="1" ht="44.25" customHeight="1">
      <c r="A357" s="40"/>
      <c r="B357" s="41"/>
      <c r="C357" s="214" t="s">
        <v>799</v>
      </c>
      <c r="D357" s="214" t="s">
        <v>139</v>
      </c>
      <c r="E357" s="215" t="s">
        <v>800</v>
      </c>
      <c r="F357" s="216" t="s">
        <v>801</v>
      </c>
      <c r="G357" s="217" t="s">
        <v>304</v>
      </c>
      <c r="H357" s="218">
        <v>11</v>
      </c>
      <c r="I357" s="219"/>
      <c r="J357" s="220">
        <f>ROUND(I357*H357,2)</f>
        <v>0</v>
      </c>
      <c r="K357" s="216" t="s">
        <v>143</v>
      </c>
      <c r="L357" s="46"/>
      <c r="M357" s="221" t="s">
        <v>19</v>
      </c>
      <c r="N357" s="222" t="s">
        <v>42</v>
      </c>
      <c r="O357" s="86"/>
      <c r="P357" s="223">
        <f>O357*H357</f>
        <v>0</v>
      </c>
      <c r="Q357" s="223">
        <v>0.0042196810999999999</v>
      </c>
      <c r="R357" s="223">
        <f>Q357*H357</f>
        <v>0.046416492099999998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144</v>
      </c>
      <c r="AT357" s="225" t="s">
        <v>139</v>
      </c>
      <c r="AU357" s="225" t="s">
        <v>80</v>
      </c>
      <c r="AY357" s="19" t="s">
        <v>137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78</v>
      </c>
      <c r="BK357" s="226">
        <f>ROUND(I357*H357,2)</f>
        <v>0</v>
      </c>
      <c r="BL357" s="19" t="s">
        <v>144</v>
      </c>
      <c r="BM357" s="225" t="s">
        <v>802</v>
      </c>
    </row>
    <row r="358" s="2" customFormat="1">
      <c r="A358" s="40"/>
      <c r="B358" s="41"/>
      <c r="C358" s="42"/>
      <c r="D358" s="227" t="s">
        <v>146</v>
      </c>
      <c r="E358" s="42"/>
      <c r="F358" s="228" t="s">
        <v>803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146</v>
      </c>
      <c r="AU358" s="19" t="s">
        <v>80</v>
      </c>
    </row>
    <row r="359" s="2" customFormat="1" ht="37.8" customHeight="1">
      <c r="A359" s="40"/>
      <c r="B359" s="41"/>
      <c r="C359" s="214" t="s">
        <v>804</v>
      </c>
      <c r="D359" s="214" t="s">
        <v>139</v>
      </c>
      <c r="E359" s="215" t="s">
        <v>805</v>
      </c>
      <c r="F359" s="216" t="s">
        <v>806</v>
      </c>
      <c r="G359" s="217" t="s">
        <v>292</v>
      </c>
      <c r="H359" s="218">
        <v>3</v>
      </c>
      <c r="I359" s="219"/>
      <c r="J359" s="220">
        <f>ROUND(I359*H359,2)</f>
        <v>0</v>
      </c>
      <c r="K359" s="216" t="s">
        <v>143</v>
      </c>
      <c r="L359" s="46"/>
      <c r="M359" s="221" t="s">
        <v>19</v>
      </c>
      <c r="N359" s="222" t="s">
        <v>42</v>
      </c>
      <c r="O359" s="86"/>
      <c r="P359" s="223">
        <f>O359*H359</f>
        <v>0</v>
      </c>
      <c r="Q359" s="223">
        <v>3.7500000000000001E-06</v>
      </c>
      <c r="R359" s="223">
        <f>Q359*H359</f>
        <v>1.1250000000000001E-05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144</v>
      </c>
      <c r="AT359" s="225" t="s">
        <v>139</v>
      </c>
      <c r="AU359" s="225" t="s">
        <v>80</v>
      </c>
      <c r="AY359" s="19" t="s">
        <v>137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78</v>
      </c>
      <c r="BK359" s="226">
        <f>ROUND(I359*H359,2)</f>
        <v>0</v>
      </c>
      <c r="BL359" s="19" t="s">
        <v>144</v>
      </c>
      <c r="BM359" s="225" t="s">
        <v>807</v>
      </c>
    </row>
    <row r="360" s="2" customFormat="1">
      <c r="A360" s="40"/>
      <c r="B360" s="41"/>
      <c r="C360" s="42"/>
      <c r="D360" s="227" t="s">
        <v>146</v>
      </c>
      <c r="E360" s="42"/>
      <c r="F360" s="228" t="s">
        <v>808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146</v>
      </c>
      <c r="AU360" s="19" t="s">
        <v>80</v>
      </c>
    </row>
    <row r="361" s="13" customFormat="1">
      <c r="A361" s="13"/>
      <c r="B361" s="232"/>
      <c r="C361" s="233"/>
      <c r="D361" s="234" t="s">
        <v>148</v>
      </c>
      <c r="E361" s="235" t="s">
        <v>19</v>
      </c>
      <c r="F361" s="236" t="s">
        <v>809</v>
      </c>
      <c r="G361" s="233"/>
      <c r="H361" s="237">
        <v>1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148</v>
      </c>
      <c r="AU361" s="243" t="s">
        <v>80</v>
      </c>
      <c r="AV361" s="13" t="s">
        <v>80</v>
      </c>
      <c r="AW361" s="13" t="s">
        <v>33</v>
      </c>
      <c r="AX361" s="13" t="s">
        <v>71</v>
      </c>
      <c r="AY361" s="243" t="s">
        <v>137</v>
      </c>
    </row>
    <row r="362" s="13" customFormat="1">
      <c r="A362" s="13"/>
      <c r="B362" s="232"/>
      <c r="C362" s="233"/>
      <c r="D362" s="234" t="s">
        <v>148</v>
      </c>
      <c r="E362" s="235" t="s">
        <v>19</v>
      </c>
      <c r="F362" s="236" t="s">
        <v>810</v>
      </c>
      <c r="G362" s="233"/>
      <c r="H362" s="237">
        <v>1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148</v>
      </c>
      <c r="AU362" s="243" t="s">
        <v>80</v>
      </c>
      <c r="AV362" s="13" t="s">
        <v>80</v>
      </c>
      <c r="AW362" s="13" t="s">
        <v>33</v>
      </c>
      <c r="AX362" s="13" t="s">
        <v>71</v>
      </c>
      <c r="AY362" s="243" t="s">
        <v>137</v>
      </c>
    </row>
    <row r="363" s="13" customFormat="1">
      <c r="A363" s="13"/>
      <c r="B363" s="232"/>
      <c r="C363" s="233"/>
      <c r="D363" s="234" t="s">
        <v>148</v>
      </c>
      <c r="E363" s="235" t="s">
        <v>19</v>
      </c>
      <c r="F363" s="236" t="s">
        <v>811</v>
      </c>
      <c r="G363" s="233"/>
      <c r="H363" s="237">
        <v>1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148</v>
      </c>
      <c r="AU363" s="243" t="s">
        <v>80</v>
      </c>
      <c r="AV363" s="13" t="s">
        <v>80</v>
      </c>
      <c r="AW363" s="13" t="s">
        <v>33</v>
      </c>
      <c r="AX363" s="13" t="s">
        <v>71</v>
      </c>
      <c r="AY363" s="243" t="s">
        <v>137</v>
      </c>
    </row>
    <row r="364" s="14" customFormat="1">
      <c r="A364" s="14"/>
      <c r="B364" s="244"/>
      <c r="C364" s="245"/>
      <c r="D364" s="234" t="s">
        <v>148</v>
      </c>
      <c r="E364" s="246" t="s">
        <v>19</v>
      </c>
      <c r="F364" s="247" t="s">
        <v>152</v>
      </c>
      <c r="G364" s="245"/>
      <c r="H364" s="248">
        <v>3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148</v>
      </c>
      <c r="AU364" s="254" t="s">
        <v>80</v>
      </c>
      <c r="AV364" s="14" t="s">
        <v>144</v>
      </c>
      <c r="AW364" s="14" t="s">
        <v>33</v>
      </c>
      <c r="AX364" s="14" t="s">
        <v>78</v>
      </c>
      <c r="AY364" s="254" t="s">
        <v>137</v>
      </c>
    </row>
    <row r="365" s="2" customFormat="1" ht="24.15" customHeight="1">
      <c r="A365" s="40"/>
      <c r="B365" s="41"/>
      <c r="C365" s="256" t="s">
        <v>812</v>
      </c>
      <c r="D365" s="256" t="s">
        <v>205</v>
      </c>
      <c r="E365" s="257" t="s">
        <v>813</v>
      </c>
      <c r="F365" s="258" t="s">
        <v>814</v>
      </c>
      <c r="G365" s="259" t="s">
        <v>292</v>
      </c>
      <c r="H365" s="260">
        <v>1</v>
      </c>
      <c r="I365" s="261"/>
      <c r="J365" s="262">
        <f>ROUND(I365*H365,2)</f>
        <v>0</v>
      </c>
      <c r="K365" s="258" t="s">
        <v>143</v>
      </c>
      <c r="L365" s="263"/>
      <c r="M365" s="264" t="s">
        <v>19</v>
      </c>
      <c r="N365" s="265" t="s">
        <v>42</v>
      </c>
      <c r="O365" s="86"/>
      <c r="P365" s="223">
        <f>O365*H365</f>
        <v>0</v>
      </c>
      <c r="Q365" s="223">
        <v>0.00059999999999999995</v>
      </c>
      <c r="R365" s="223">
        <f>Q365*H365</f>
        <v>0.00059999999999999995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184</v>
      </c>
      <c r="AT365" s="225" t="s">
        <v>205</v>
      </c>
      <c r="AU365" s="225" t="s">
        <v>80</v>
      </c>
      <c r="AY365" s="19" t="s">
        <v>137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78</v>
      </c>
      <c r="BK365" s="226">
        <f>ROUND(I365*H365,2)</f>
        <v>0</v>
      </c>
      <c r="BL365" s="19" t="s">
        <v>144</v>
      </c>
      <c r="BM365" s="225" t="s">
        <v>815</v>
      </c>
    </row>
    <row r="366" s="2" customFormat="1" ht="24.15" customHeight="1">
      <c r="A366" s="40"/>
      <c r="B366" s="41"/>
      <c r="C366" s="256" t="s">
        <v>816</v>
      </c>
      <c r="D366" s="256" t="s">
        <v>205</v>
      </c>
      <c r="E366" s="257" t="s">
        <v>817</v>
      </c>
      <c r="F366" s="258" t="s">
        <v>818</v>
      </c>
      <c r="G366" s="259" t="s">
        <v>292</v>
      </c>
      <c r="H366" s="260">
        <v>1</v>
      </c>
      <c r="I366" s="261"/>
      <c r="J366" s="262">
        <f>ROUND(I366*H366,2)</f>
        <v>0</v>
      </c>
      <c r="K366" s="258" t="s">
        <v>143</v>
      </c>
      <c r="L366" s="263"/>
      <c r="M366" s="264" t="s">
        <v>19</v>
      </c>
      <c r="N366" s="265" t="s">
        <v>42</v>
      </c>
      <c r="O366" s="86"/>
      <c r="P366" s="223">
        <f>O366*H366</f>
        <v>0</v>
      </c>
      <c r="Q366" s="223">
        <v>0.00029999999999999997</v>
      </c>
      <c r="R366" s="223">
        <f>Q366*H366</f>
        <v>0.00029999999999999997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184</v>
      </c>
      <c r="AT366" s="225" t="s">
        <v>205</v>
      </c>
      <c r="AU366" s="225" t="s">
        <v>80</v>
      </c>
      <c r="AY366" s="19" t="s">
        <v>137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78</v>
      </c>
      <c r="BK366" s="226">
        <f>ROUND(I366*H366,2)</f>
        <v>0</v>
      </c>
      <c r="BL366" s="19" t="s">
        <v>144</v>
      </c>
      <c r="BM366" s="225" t="s">
        <v>819</v>
      </c>
    </row>
    <row r="367" s="2" customFormat="1" ht="21.75" customHeight="1">
      <c r="A367" s="40"/>
      <c r="B367" s="41"/>
      <c r="C367" s="256" t="s">
        <v>820</v>
      </c>
      <c r="D367" s="256" t="s">
        <v>205</v>
      </c>
      <c r="E367" s="257" t="s">
        <v>821</v>
      </c>
      <c r="F367" s="258" t="s">
        <v>822</v>
      </c>
      <c r="G367" s="259" t="s">
        <v>292</v>
      </c>
      <c r="H367" s="260">
        <v>1</v>
      </c>
      <c r="I367" s="261"/>
      <c r="J367" s="262">
        <f>ROUND(I367*H367,2)</f>
        <v>0</v>
      </c>
      <c r="K367" s="258" t="s">
        <v>143</v>
      </c>
      <c r="L367" s="263"/>
      <c r="M367" s="264" t="s">
        <v>19</v>
      </c>
      <c r="N367" s="265" t="s">
        <v>42</v>
      </c>
      <c r="O367" s="86"/>
      <c r="P367" s="223">
        <f>O367*H367</f>
        <v>0</v>
      </c>
      <c r="Q367" s="223">
        <v>0.00050000000000000001</v>
      </c>
      <c r="R367" s="223">
        <f>Q367*H367</f>
        <v>0.00050000000000000001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184</v>
      </c>
      <c r="AT367" s="225" t="s">
        <v>205</v>
      </c>
      <c r="AU367" s="225" t="s">
        <v>80</v>
      </c>
      <c r="AY367" s="19" t="s">
        <v>137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78</v>
      </c>
      <c r="BK367" s="226">
        <f>ROUND(I367*H367,2)</f>
        <v>0</v>
      </c>
      <c r="BL367" s="19" t="s">
        <v>144</v>
      </c>
      <c r="BM367" s="225" t="s">
        <v>823</v>
      </c>
    </row>
    <row r="368" s="2" customFormat="1" ht="33" customHeight="1">
      <c r="A368" s="40"/>
      <c r="B368" s="41"/>
      <c r="C368" s="214" t="s">
        <v>824</v>
      </c>
      <c r="D368" s="214" t="s">
        <v>139</v>
      </c>
      <c r="E368" s="215" t="s">
        <v>825</v>
      </c>
      <c r="F368" s="216" t="s">
        <v>826</v>
      </c>
      <c r="G368" s="217" t="s">
        <v>142</v>
      </c>
      <c r="H368" s="218">
        <v>4.5</v>
      </c>
      <c r="I368" s="219"/>
      <c r="J368" s="220">
        <f>ROUND(I368*H368,2)</f>
        <v>0</v>
      </c>
      <c r="K368" s="216" t="s">
        <v>143</v>
      </c>
      <c r="L368" s="46"/>
      <c r="M368" s="221" t="s">
        <v>19</v>
      </c>
      <c r="N368" s="222" t="s">
        <v>42</v>
      </c>
      <c r="O368" s="86"/>
      <c r="P368" s="223">
        <f>O368*H368</f>
        <v>0</v>
      </c>
      <c r="Q368" s="223">
        <v>0</v>
      </c>
      <c r="R368" s="223">
        <f>Q368*H368</f>
        <v>0</v>
      </c>
      <c r="S368" s="223">
        <v>1.76</v>
      </c>
      <c r="T368" s="224">
        <f>S368*H368</f>
        <v>7.9199999999999999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144</v>
      </c>
      <c r="AT368" s="225" t="s">
        <v>139</v>
      </c>
      <c r="AU368" s="225" t="s">
        <v>80</v>
      </c>
      <c r="AY368" s="19" t="s">
        <v>137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78</v>
      </c>
      <c r="BK368" s="226">
        <f>ROUND(I368*H368,2)</f>
        <v>0</v>
      </c>
      <c r="BL368" s="19" t="s">
        <v>144</v>
      </c>
      <c r="BM368" s="225" t="s">
        <v>827</v>
      </c>
    </row>
    <row r="369" s="2" customFormat="1">
      <c r="A369" s="40"/>
      <c r="B369" s="41"/>
      <c r="C369" s="42"/>
      <c r="D369" s="227" t="s">
        <v>146</v>
      </c>
      <c r="E369" s="42"/>
      <c r="F369" s="228" t="s">
        <v>828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146</v>
      </c>
      <c r="AU369" s="19" t="s">
        <v>80</v>
      </c>
    </row>
    <row r="370" s="13" customFormat="1">
      <c r="A370" s="13"/>
      <c r="B370" s="232"/>
      <c r="C370" s="233"/>
      <c r="D370" s="234" t="s">
        <v>148</v>
      </c>
      <c r="E370" s="235" t="s">
        <v>19</v>
      </c>
      <c r="F370" s="236" t="s">
        <v>829</v>
      </c>
      <c r="G370" s="233"/>
      <c r="H370" s="237">
        <v>4.5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148</v>
      </c>
      <c r="AU370" s="243" t="s">
        <v>80</v>
      </c>
      <c r="AV370" s="13" t="s">
        <v>80</v>
      </c>
      <c r="AW370" s="13" t="s">
        <v>33</v>
      </c>
      <c r="AX370" s="13" t="s">
        <v>78</v>
      </c>
      <c r="AY370" s="243" t="s">
        <v>137</v>
      </c>
    </row>
    <row r="371" s="2" customFormat="1" ht="24.15" customHeight="1">
      <c r="A371" s="40"/>
      <c r="B371" s="41"/>
      <c r="C371" s="214" t="s">
        <v>830</v>
      </c>
      <c r="D371" s="214" t="s">
        <v>139</v>
      </c>
      <c r="E371" s="215" t="s">
        <v>831</v>
      </c>
      <c r="F371" s="216" t="s">
        <v>832</v>
      </c>
      <c r="G371" s="217" t="s">
        <v>292</v>
      </c>
      <c r="H371" s="218">
        <v>1</v>
      </c>
      <c r="I371" s="219"/>
      <c r="J371" s="220">
        <f>ROUND(I371*H371,2)</f>
        <v>0</v>
      </c>
      <c r="K371" s="216" t="s">
        <v>143</v>
      </c>
      <c r="L371" s="46"/>
      <c r="M371" s="221" t="s">
        <v>19</v>
      </c>
      <c r="N371" s="222" t="s">
        <v>42</v>
      </c>
      <c r="O371" s="86"/>
      <c r="P371" s="223">
        <f>O371*H371</f>
        <v>0</v>
      </c>
      <c r="Q371" s="223">
        <v>0.12525800000000001</v>
      </c>
      <c r="R371" s="223">
        <f>Q371*H371</f>
        <v>0.12525800000000001</v>
      </c>
      <c r="S371" s="223">
        <v>0</v>
      </c>
      <c r="T371" s="224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5" t="s">
        <v>144</v>
      </c>
      <c r="AT371" s="225" t="s">
        <v>139</v>
      </c>
      <c r="AU371" s="225" t="s">
        <v>80</v>
      </c>
      <c r="AY371" s="19" t="s">
        <v>137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9" t="s">
        <v>78</v>
      </c>
      <c r="BK371" s="226">
        <f>ROUND(I371*H371,2)</f>
        <v>0</v>
      </c>
      <c r="BL371" s="19" t="s">
        <v>144</v>
      </c>
      <c r="BM371" s="225" t="s">
        <v>833</v>
      </c>
    </row>
    <row r="372" s="2" customFormat="1">
      <c r="A372" s="40"/>
      <c r="B372" s="41"/>
      <c r="C372" s="42"/>
      <c r="D372" s="227" t="s">
        <v>146</v>
      </c>
      <c r="E372" s="42"/>
      <c r="F372" s="228" t="s">
        <v>834</v>
      </c>
      <c r="G372" s="42"/>
      <c r="H372" s="42"/>
      <c r="I372" s="229"/>
      <c r="J372" s="42"/>
      <c r="K372" s="42"/>
      <c r="L372" s="46"/>
      <c r="M372" s="230"/>
      <c r="N372" s="231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146</v>
      </c>
      <c r="AU372" s="19" t="s">
        <v>80</v>
      </c>
    </row>
    <row r="373" s="2" customFormat="1" ht="21.75" customHeight="1">
      <c r="A373" s="40"/>
      <c r="B373" s="41"/>
      <c r="C373" s="256" t="s">
        <v>835</v>
      </c>
      <c r="D373" s="256" t="s">
        <v>205</v>
      </c>
      <c r="E373" s="257" t="s">
        <v>836</v>
      </c>
      <c r="F373" s="258" t="s">
        <v>837</v>
      </c>
      <c r="G373" s="259" t="s">
        <v>292</v>
      </c>
      <c r="H373" s="260">
        <v>1</v>
      </c>
      <c r="I373" s="261"/>
      <c r="J373" s="262">
        <f>ROUND(I373*H373,2)</f>
        <v>0</v>
      </c>
      <c r="K373" s="258" t="s">
        <v>143</v>
      </c>
      <c r="L373" s="263"/>
      <c r="M373" s="264" t="s">
        <v>19</v>
      </c>
      <c r="N373" s="265" t="s">
        <v>42</v>
      </c>
      <c r="O373" s="86"/>
      <c r="P373" s="223">
        <f>O373*H373</f>
        <v>0</v>
      </c>
      <c r="Q373" s="223">
        <v>0.17499999999999999</v>
      </c>
      <c r="R373" s="223">
        <f>Q373*H373</f>
        <v>0.17499999999999999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184</v>
      </c>
      <c r="AT373" s="225" t="s">
        <v>205</v>
      </c>
      <c r="AU373" s="225" t="s">
        <v>80</v>
      </c>
      <c r="AY373" s="19" t="s">
        <v>137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78</v>
      </c>
      <c r="BK373" s="226">
        <f>ROUND(I373*H373,2)</f>
        <v>0</v>
      </c>
      <c r="BL373" s="19" t="s">
        <v>144</v>
      </c>
      <c r="BM373" s="225" t="s">
        <v>838</v>
      </c>
    </row>
    <row r="374" s="2" customFormat="1">
      <c r="A374" s="40"/>
      <c r="B374" s="41"/>
      <c r="C374" s="42"/>
      <c r="D374" s="234" t="s">
        <v>171</v>
      </c>
      <c r="E374" s="42"/>
      <c r="F374" s="255" t="s">
        <v>839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171</v>
      </c>
      <c r="AU374" s="19" t="s">
        <v>80</v>
      </c>
    </row>
    <row r="375" s="2" customFormat="1" ht="24.15" customHeight="1">
      <c r="A375" s="40"/>
      <c r="B375" s="41"/>
      <c r="C375" s="214" t="s">
        <v>840</v>
      </c>
      <c r="D375" s="214" t="s">
        <v>139</v>
      </c>
      <c r="E375" s="215" t="s">
        <v>841</v>
      </c>
      <c r="F375" s="216" t="s">
        <v>842</v>
      </c>
      <c r="G375" s="217" t="s">
        <v>292</v>
      </c>
      <c r="H375" s="218">
        <v>2</v>
      </c>
      <c r="I375" s="219"/>
      <c r="J375" s="220">
        <f>ROUND(I375*H375,2)</f>
        <v>0</v>
      </c>
      <c r="K375" s="216" t="s">
        <v>261</v>
      </c>
      <c r="L375" s="46"/>
      <c r="M375" s="221" t="s">
        <v>19</v>
      </c>
      <c r="N375" s="222" t="s">
        <v>42</v>
      </c>
      <c r="O375" s="86"/>
      <c r="P375" s="223">
        <f>O375*H375</f>
        <v>0</v>
      </c>
      <c r="Q375" s="223">
        <v>0.030759999999999999</v>
      </c>
      <c r="R375" s="223">
        <f>Q375*H375</f>
        <v>0.061519999999999998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144</v>
      </c>
      <c r="AT375" s="225" t="s">
        <v>139</v>
      </c>
      <c r="AU375" s="225" t="s">
        <v>80</v>
      </c>
      <c r="AY375" s="19" t="s">
        <v>137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78</v>
      </c>
      <c r="BK375" s="226">
        <f>ROUND(I375*H375,2)</f>
        <v>0</v>
      </c>
      <c r="BL375" s="19" t="s">
        <v>144</v>
      </c>
      <c r="BM375" s="225" t="s">
        <v>843</v>
      </c>
    </row>
    <row r="376" s="13" customFormat="1">
      <c r="A376" s="13"/>
      <c r="B376" s="232"/>
      <c r="C376" s="233"/>
      <c r="D376" s="234" t="s">
        <v>148</v>
      </c>
      <c r="E376" s="235" t="s">
        <v>19</v>
      </c>
      <c r="F376" s="236" t="s">
        <v>844</v>
      </c>
      <c r="G376" s="233"/>
      <c r="H376" s="237">
        <v>1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148</v>
      </c>
      <c r="AU376" s="243" t="s">
        <v>80</v>
      </c>
      <c r="AV376" s="13" t="s">
        <v>80</v>
      </c>
      <c r="AW376" s="13" t="s">
        <v>33</v>
      </c>
      <c r="AX376" s="13" t="s">
        <v>71</v>
      </c>
      <c r="AY376" s="243" t="s">
        <v>137</v>
      </c>
    </row>
    <row r="377" s="13" customFormat="1">
      <c r="A377" s="13"/>
      <c r="B377" s="232"/>
      <c r="C377" s="233"/>
      <c r="D377" s="234" t="s">
        <v>148</v>
      </c>
      <c r="E377" s="235" t="s">
        <v>19</v>
      </c>
      <c r="F377" s="236" t="s">
        <v>845</v>
      </c>
      <c r="G377" s="233"/>
      <c r="H377" s="237">
        <v>1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148</v>
      </c>
      <c r="AU377" s="243" t="s">
        <v>80</v>
      </c>
      <c r="AV377" s="13" t="s">
        <v>80</v>
      </c>
      <c r="AW377" s="13" t="s">
        <v>33</v>
      </c>
      <c r="AX377" s="13" t="s">
        <v>71</v>
      </c>
      <c r="AY377" s="243" t="s">
        <v>137</v>
      </c>
    </row>
    <row r="378" s="14" customFormat="1">
      <c r="A378" s="14"/>
      <c r="B378" s="244"/>
      <c r="C378" s="245"/>
      <c r="D378" s="234" t="s">
        <v>148</v>
      </c>
      <c r="E378" s="246" t="s">
        <v>19</v>
      </c>
      <c r="F378" s="247" t="s">
        <v>152</v>
      </c>
      <c r="G378" s="245"/>
      <c r="H378" s="248">
        <v>2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148</v>
      </c>
      <c r="AU378" s="254" t="s">
        <v>80</v>
      </c>
      <c r="AV378" s="14" t="s">
        <v>144</v>
      </c>
      <c r="AW378" s="14" t="s">
        <v>33</v>
      </c>
      <c r="AX378" s="14" t="s">
        <v>78</v>
      </c>
      <c r="AY378" s="254" t="s">
        <v>137</v>
      </c>
    </row>
    <row r="379" s="2" customFormat="1" ht="24.15" customHeight="1">
      <c r="A379" s="40"/>
      <c r="B379" s="41"/>
      <c r="C379" s="256" t="s">
        <v>846</v>
      </c>
      <c r="D379" s="256" t="s">
        <v>205</v>
      </c>
      <c r="E379" s="257" t="s">
        <v>847</v>
      </c>
      <c r="F379" s="258" t="s">
        <v>848</v>
      </c>
      <c r="G379" s="259" t="s">
        <v>292</v>
      </c>
      <c r="H379" s="260">
        <v>1</v>
      </c>
      <c r="I379" s="261"/>
      <c r="J379" s="262">
        <f>ROUND(I379*H379,2)</f>
        <v>0</v>
      </c>
      <c r="K379" s="258" t="s">
        <v>143</v>
      </c>
      <c r="L379" s="263"/>
      <c r="M379" s="264" t="s">
        <v>19</v>
      </c>
      <c r="N379" s="265" t="s">
        <v>42</v>
      </c>
      <c r="O379" s="86"/>
      <c r="P379" s="223">
        <f>O379*H379</f>
        <v>0</v>
      </c>
      <c r="Q379" s="223">
        <v>0.027</v>
      </c>
      <c r="R379" s="223">
        <f>Q379*H379</f>
        <v>0.027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184</v>
      </c>
      <c r="AT379" s="225" t="s">
        <v>205</v>
      </c>
      <c r="AU379" s="225" t="s">
        <v>80</v>
      </c>
      <c r="AY379" s="19" t="s">
        <v>137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78</v>
      </c>
      <c r="BK379" s="226">
        <f>ROUND(I379*H379,2)</f>
        <v>0</v>
      </c>
      <c r="BL379" s="19" t="s">
        <v>144</v>
      </c>
      <c r="BM379" s="225" t="s">
        <v>849</v>
      </c>
    </row>
    <row r="380" s="2" customFormat="1" ht="21.75" customHeight="1">
      <c r="A380" s="40"/>
      <c r="B380" s="41"/>
      <c r="C380" s="256" t="s">
        <v>850</v>
      </c>
      <c r="D380" s="256" t="s">
        <v>205</v>
      </c>
      <c r="E380" s="257" t="s">
        <v>851</v>
      </c>
      <c r="F380" s="258" t="s">
        <v>852</v>
      </c>
      <c r="G380" s="259" t="s">
        <v>292</v>
      </c>
      <c r="H380" s="260">
        <v>1</v>
      </c>
      <c r="I380" s="261"/>
      <c r="J380" s="262">
        <f>ROUND(I380*H380,2)</f>
        <v>0</v>
      </c>
      <c r="K380" s="258" t="s">
        <v>143</v>
      </c>
      <c r="L380" s="263"/>
      <c r="M380" s="264" t="s">
        <v>19</v>
      </c>
      <c r="N380" s="265" t="s">
        <v>42</v>
      </c>
      <c r="O380" s="86"/>
      <c r="P380" s="223">
        <f>O380*H380</f>
        <v>0</v>
      </c>
      <c r="Q380" s="223">
        <v>0.058000000000000003</v>
      </c>
      <c r="R380" s="223">
        <f>Q380*H380</f>
        <v>0.058000000000000003</v>
      </c>
      <c r="S380" s="223">
        <v>0</v>
      </c>
      <c r="T380" s="224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184</v>
      </c>
      <c r="AT380" s="225" t="s">
        <v>205</v>
      </c>
      <c r="AU380" s="225" t="s">
        <v>80</v>
      </c>
      <c r="AY380" s="19" t="s">
        <v>137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9" t="s">
        <v>78</v>
      </c>
      <c r="BK380" s="226">
        <f>ROUND(I380*H380,2)</f>
        <v>0</v>
      </c>
      <c r="BL380" s="19" t="s">
        <v>144</v>
      </c>
      <c r="BM380" s="225" t="s">
        <v>853</v>
      </c>
    </row>
    <row r="381" s="2" customFormat="1">
      <c r="A381" s="40"/>
      <c r="B381" s="41"/>
      <c r="C381" s="42"/>
      <c r="D381" s="234" t="s">
        <v>171</v>
      </c>
      <c r="E381" s="42"/>
      <c r="F381" s="255" t="s">
        <v>854</v>
      </c>
      <c r="G381" s="42"/>
      <c r="H381" s="42"/>
      <c r="I381" s="229"/>
      <c r="J381" s="42"/>
      <c r="K381" s="42"/>
      <c r="L381" s="46"/>
      <c r="M381" s="230"/>
      <c r="N381" s="231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171</v>
      </c>
      <c r="AU381" s="19" t="s">
        <v>80</v>
      </c>
    </row>
    <row r="382" s="2" customFormat="1" ht="24.15" customHeight="1">
      <c r="A382" s="40"/>
      <c r="B382" s="41"/>
      <c r="C382" s="214" t="s">
        <v>855</v>
      </c>
      <c r="D382" s="214" t="s">
        <v>139</v>
      </c>
      <c r="E382" s="215" t="s">
        <v>856</v>
      </c>
      <c r="F382" s="216" t="s">
        <v>857</v>
      </c>
      <c r="G382" s="217" t="s">
        <v>292</v>
      </c>
      <c r="H382" s="218">
        <v>1</v>
      </c>
      <c r="I382" s="219"/>
      <c r="J382" s="220">
        <f>ROUND(I382*H382,2)</f>
        <v>0</v>
      </c>
      <c r="K382" s="216" t="s">
        <v>143</v>
      </c>
      <c r="L382" s="46"/>
      <c r="M382" s="221" t="s">
        <v>19</v>
      </c>
      <c r="N382" s="222" t="s">
        <v>42</v>
      </c>
      <c r="O382" s="86"/>
      <c r="P382" s="223">
        <f>O382*H382</f>
        <v>0</v>
      </c>
      <c r="Q382" s="223">
        <v>0.030758000000000001</v>
      </c>
      <c r="R382" s="223">
        <f>Q382*H382</f>
        <v>0.030758000000000001</v>
      </c>
      <c r="S382" s="223">
        <v>0</v>
      </c>
      <c r="T382" s="224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5" t="s">
        <v>144</v>
      </c>
      <c r="AT382" s="225" t="s">
        <v>139</v>
      </c>
      <c r="AU382" s="225" t="s">
        <v>80</v>
      </c>
      <c r="AY382" s="19" t="s">
        <v>137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9" t="s">
        <v>78</v>
      </c>
      <c r="BK382" s="226">
        <f>ROUND(I382*H382,2)</f>
        <v>0</v>
      </c>
      <c r="BL382" s="19" t="s">
        <v>144</v>
      </c>
      <c r="BM382" s="225" t="s">
        <v>858</v>
      </c>
    </row>
    <row r="383" s="2" customFormat="1">
      <c r="A383" s="40"/>
      <c r="B383" s="41"/>
      <c r="C383" s="42"/>
      <c r="D383" s="227" t="s">
        <v>146</v>
      </c>
      <c r="E383" s="42"/>
      <c r="F383" s="228" t="s">
        <v>859</v>
      </c>
      <c r="G383" s="42"/>
      <c r="H383" s="42"/>
      <c r="I383" s="229"/>
      <c r="J383" s="42"/>
      <c r="K383" s="42"/>
      <c r="L383" s="46"/>
      <c r="M383" s="230"/>
      <c r="N383" s="231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146</v>
      </c>
      <c r="AU383" s="19" t="s">
        <v>80</v>
      </c>
    </row>
    <row r="384" s="2" customFormat="1" ht="24.15" customHeight="1">
      <c r="A384" s="40"/>
      <c r="B384" s="41"/>
      <c r="C384" s="256" t="s">
        <v>860</v>
      </c>
      <c r="D384" s="256" t="s">
        <v>205</v>
      </c>
      <c r="E384" s="257" t="s">
        <v>861</v>
      </c>
      <c r="F384" s="258" t="s">
        <v>862</v>
      </c>
      <c r="G384" s="259" t="s">
        <v>292</v>
      </c>
      <c r="H384" s="260">
        <v>1</v>
      </c>
      <c r="I384" s="261"/>
      <c r="J384" s="262">
        <f>ROUND(I384*H384,2)</f>
        <v>0</v>
      </c>
      <c r="K384" s="258" t="s">
        <v>143</v>
      </c>
      <c r="L384" s="263"/>
      <c r="M384" s="264" t="s">
        <v>19</v>
      </c>
      <c r="N384" s="265" t="s">
        <v>42</v>
      </c>
      <c r="O384" s="86"/>
      <c r="P384" s="223">
        <f>O384*H384</f>
        <v>0</v>
      </c>
      <c r="Q384" s="223">
        <v>0.075999999999999998</v>
      </c>
      <c r="R384" s="223">
        <f>Q384*H384</f>
        <v>0.075999999999999998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184</v>
      </c>
      <c r="AT384" s="225" t="s">
        <v>205</v>
      </c>
      <c r="AU384" s="225" t="s">
        <v>80</v>
      </c>
      <c r="AY384" s="19" t="s">
        <v>137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9" t="s">
        <v>78</v>
      </c>
      <c r="BK384" s="226">
        <f>ROUND(I384*H384,2)</f>
        <v>0</v>
      </c>
      <c r="BL384" s="19" t="s">
        <v>144</v>
      </c>
      <c r="BM384" s="225" t="s">
        <v>863</v>
      </c>
    </row>
    <row r="385" s="2" customFormat="1" ht="24.15" customHeight="1">
      <c r="A385" s="40"/>
      <c r="B385" s="41"/>
      <c r="C385" s="214" t="s">
        <v>864</v>
      </c>
      <c r="D385" s="214" t="s">
        <v>139</v>
      </c>
      <c r="E385" s="215" t="s">
        <v>865</v>
      </c>
      <c r="F385" s="216" t="s">
        <v>866</v>
      </c>
      <c r="G385" s="217" t="s">
        <v>292</v>
      </c>
      <c r="H385" s="218">
        <v>1</v>
      </c>
      <c r="I385" s="219"/>
      <c r="J385" s="220">
        <f>ROUND(I385*H385,2)</f>
        <v>0</v>
      </c>
      <c r="K385" s="216" t="s">
        <v>143</v>
      </c>
      <c r="L385" s="46"/>
      <c r="M385" s="221" t="s">
        <v>19</v>
      </c>
      <c r="N385" s="222" t="s">
        <v>42</v>
      </c>
      <c r="O385" s="86"/>
      <c r="P385" s="223">
        <f>O385*H385</f>
        <v>0</v>
      </c>
      <c r="Q385" s="223">
        <v>0.030758000000000001</v>
      </c>
      <c r="R385" s="223">
        <f>Q385*H385</f>
        <v>0.030758000000000001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144</v>
      </c>
      <c r="AT385" s="225" t="s">
        <v>139</v>
      </c>
      <c r="AU385" s="225" t="s">
        <v>80</v>
      </c>
      <c r="AY385" s="19" t="s">
        <v>137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9" t="s">
        <v>78</v>
      </c>
      <c r="BK385" s="226">
        <f>ROUND(I385*H385,2)</f>
        <v>0</v>
      </c>
      <c r="BL385" s="19" t="s">
        <v>144</v>
      </c>
      <c r="BM385" s="225" t="s">
        <v>867</v>
      </c>
    </row>
    <row r="386" s="2" customFormat="1">
      <c r="A386" s="40"/>
      <c r="B386" s="41"/>
      <c r="C386" s="42"/>
      <c r="D386" s="227" t="s">
        <v>146</v>
      </c>
      <c r="E386" s="42"/>
      <c r="F386" s="228" t="s">
        <v>868</v>
      </c>
      <c r="G386" s="42"/>
      <c r="H386" s="42"/>
      <c r="I386" s="229"/>
      <c r="J386" s="42"/>
      <c r="K386" s="42"/>
      <c r="L386" s="46"/>
      <c r="M386" s="230"/>
      <c r="N386" s="231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146</v>
      </c>
      <c r="AU386" s="19" t="s">
        <v>80</v>
      </c>
    </row>
    <row r="387" s="2" customFormat="1" ht="24.15" customHeight="1">
      <c r="A387" s="40"/>
      <c r="B387" s="41"/>
      <c r="C387" s="256" t="s">
        <v>869</v>
      </c>
      <c r="D387" s="256" t="s">
        <v>205</v>
      </c>
      <c r="E387" s="257" t="s">
        <v>870</v>
      </c>
      <c r="F387" s="258" t="s">
        <v>871</v>
      </c>
      <c r="G387" s="259" t="s">
        <v>292</v>
      </c>
      <c r="H387" s="260">
        <v>1</v>
      </c>
      <c r="I387" s="261"/>
      <c r="J387" s="262">
        <f>ROUND(I387*H387,2)</f>
        <v>0</v>
      </c>
      <c r="K387" s="258" t="s">
        <v>143</v>
      </c>
      <c r="L387" s="263"/>
      <c r="M387" s="264" t="s">
        <v>19</v>
      </c>
      <c r="N387" s="265" t="s">
        <v>42</v>
      </c>
      <c r="O387" s="86"/>
      <c r="P387" s="223">
        <f>O387*H387</f>
        <v>0</v>
      </c>
      <c r="Q387" s="223">
        <v>0.155</v>
      </c>
      <c r="R387" s="223">
        <f>Q387*H387</f>
        <v>0.155</v>
      </c>
      <c r="S387" s="223">
        <v>0</v>
      </c>
      <c r="T387" s="224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5" t="s">
        <v>184</v>
      </c>
      <c r="AT387" s="225" t="s">
        <v>205</v>
      </c>
      <c r="AU387" s="225" t="s">
        <v>80</v>
      </c>
      <c r="AY387" s="19" t="s">
        <v>137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9" t="s">
        <v>78</v>
      </c>
      <c r="BK387" s="226">
        <f>ROUND(I387*H387,2)</f>
        <v>0</v>
      </c>
      <c r="BL387" s="19" t="s">
        <v>144</v>
      </c>
      <c r="BM387" s="225" t="s">
        <v>872</v>
      </c>
    </row>
    <row r="388" s="2" customFormat="1" ht="24.15" customHeight="1">
      <c r="A388" s="40"/>
      <c r="B388" s="41"/>
      <c r="C388" s="214" t="s">
        <v>873</v>
      </c>
      <c r="D388" s="214" t="s">
        <v>139</v>
      </c>
      <c r="E388" s="215" t="s">
        <v>874</v>
      </c>
      <c r="F388" s="216" t="s">
        <v>875</v>
      </c>
      <c r="G388" s="217" t="s">
        <v>292</v>
      </c>
      <c r="H388" s="218">
        <v>1</v>
      </c>
      <c r="I388" s="219"/>
      <c r="J388" s="220">
        <f>ROUND(I388*H388,2)</f>
        <v>0</v>
      </c>
      <c r="K388" s="216" t="s">
        <v>143</v>
      </c>
      <c r="L388" s="46"/>
      <c r="M388" s="221" t="s">
        <v>19</v>
      </c>
      <c r="N388" s="222" t="s">
        <v>42</v>
      </c>
      <c r="O388" s="86"/>
      <c r="P388" s="223">
        <f>O388*H388</f>
        <v>0</v>
      </c>
      <c r="Q388" s="223">
        <v>0.030758000000000001</v>
      </c>
      <c r="R388" s="223">
        <f>Q388*H388</f>
        <v>0.030758000000000001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144</v>
      </c>
      <c r="AT388" s="225" t="s">
        <v>139</v>
      </c>
      <c r="AU388" s="225" t="s">
        <v>80</v>
      </c>
      <c r="AY388" s="19" t="s">
        <v>137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9" t="s">
        <v>78</v>
      </c>
      <c r="BK388" s="226">
        <f>ROUND(I388*H388,2)</f>
        <v>0</v>
      </c>
      <c r="BL388" s="19" t="s">
        <v>144</v>
      </c>
      <c r="BM388" s="225" t="s">
        <v>876</v>
      </c>
    </row>
    <row r="389" s="2" customFormat="1">
      <c r="A389" s="40"/>
      <c r="B389" s="41"/>
      <c r="C389" s="42"/>
      <c r="D389" s="227" t="s">
        <v>146</v>
      </c>
      <c r="E389" s="42"/>
      <c r="F389" s="228" t="s">
        <v>877</v>
      </c>
      <c r="G389" s="42"/>
      <c r="H389" s="42"/>
      <c r="I389" s="229"/>
      <c r="J389" s="42"/>
      <c r="K389" s="42"/>
      <c r="L389" s="46"/>
      <c r="M389" s="230"/>
      <c r="N389" s="231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146</v>
      </c>
      <c r="AU389" s="19" t="s">
        <v>80</v>
      </c>
    </row>
    <row r="390" s="2" customFormat="1" ht="33" customHeight="1">
      <c r="A390" s="40"/>
      <c r="B390" s="41"/>
      <c r="C390" s="256" t="s">
        <v>878</v>
      </c>
      <c r="D390" s="256" t="s">
        <v>205</v>
      </c>
      <c r="E390" s="257" t="s">
        <v>879</v>
      </c>
      <c r="F390" s="258" t="s">
        <v>880</v>
      </c>
      <c r="G390" s="259" t="s">
        <v>292</v>
      </c>
      <c r="H390" s="260">
        <v>1</v>
      </c>
      <c r="I390" s="261"/>
      <c r="J390" s="262">
        <f>ROUND(I390*H390,2)</f>
        <v>0</v>
      </c>
      <c r="K390" s="258" t="s">
        <v>143</v>
      </c>
      <c r="L390" s="263"/>
      <c r="M390" s="264" t="s">
        <v>19</v>
      </c>
      <c r="N390" s="265" t="s">
        <v>42</v>
      </c>
      <c r="O390" s="86"/>
      <c r="P390" s="223">
        <f>O390*H390</f>
        <v>0</v>
      </c>
      <c r="Q390" s="223">
        <v>0.34999999999999998</v>
      </c>
      <c r="R390" s="223">
        <f>Q390*H390</f>
        <v>0.34999999999999998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184</v>
      </c>
      <c r="AT390" s="225" t="s">
        <v>205</v>
      </c>
      <c r="AU390" s="225" t="s">
        <v>80</v>
      </c>
      <c r="AY390" s="19" t="s">
        <v>137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78</v>
      </c>
      <c r="BK390" s="226">
        <f>ROUND(I390*H390,2)</f>
        <v>0</v>
      </c>
      <c r="BL390" s="19" t="s">
        <v>144</v>
      </c>
      <c r="BM390" s="225" t="s">
        <v>881</v>
      </c>
    </row>
    <row r="391" s="2" customFormat="1" ht="24.15" customHeight="1">
      <c r="A391" s="40"/>
      <c r="B391" s="41"/>
      <c r="C391" s="214" t="s">
        <v>882</v>
      </c>
      <c r="D391" s="214" t="s">
        <v>139</v>
      </c>
      <c r="E391" s="215" t="s">
        <v>883</v>
      </c>
      <c r="F391" s="216" t="s">
        <v>884</v>
      </c>
      <c r="G391" s="217" t="s">
        <v>292</v>
      </c>
      <c r="H391" s="218">
        <v>2</v>
      </c>
      <c r="I391" s="219"/>
      <c r="J391" s="220">
        <f>ROUND(I391*H391,2)</f>
        <v>0</v>
      </c>
      <c r="K391" s="216" t="s">
        <v>143</v>
      </c>
      <c r="L391" s="46"/>
      <c r="M391" s="221" t="s">
        <v>19</v>
      </c>
      <c r="N391" s="222" t="s">
        <v>42</v>
      </c>
      <c r="O391" s="86"/>
      <c r="P391" s="223">
        <f>O391*H391</f>
        <v>0</v>
      </c>
      <c r="Q391" s="223">
        <v>0.217338</v>
      </c>
      <c r="R391" s="223">
        <f>Q391*H391</f>
        <v>0.43467600000000001</v>
      </c>
      <c r="S391" s="223">
        <v>0</v>
      </c>
      <c r="T391" s="224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5" t="s">
        <v>144</v>
      </c>
      <c r="AT391" s="225" t="s">
        <v>139</v>
      </c>
      <c r="AU391" s="225" t="s">
        <v>80</v>
      </c>
      <c r="AY391" s="19" t="s">
        <v>137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9" t="s">
        <v>78</v>
      </c>
      <c r="BK391" s="226">
        <f>ROUND(I391*H391,2)</f>
        <v>0</v>
      </c>
      <c r="BL391" s="19" t="s">
        <v>144</v>
      </c>
      <c r="BM391" s="225" t="s">
        <v>885</v>
      </c>
    </row>
    <row r="392" s="2" customFormat="1">
      <c r="A392" s="40"/>
      <c r="B392" s="41"/>
      <c r="C392" s="42"/>
      <c r="D392" s="227" t="s">
        <v>146</v>
      </c>
      <c r="E392" s="42"/>
      <c r="F392" s="228" t="s">
        <v>886</v>
      </c>
      <c r="G392" s="42"/>
      <c r="H392" s="42"/>
      <c r="I392" s="229"/>
      <c r="J392" s="42"/>
      <c r="K392" s="42"/>
      <c r="L392" s="46"/>
      <c r="M392" s="230"/>
      <c r="N392" s="231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146</v>
      </c>
      <c r="AU392" s="19" t="s">
        <v>80</v>
      </c>
    </row>
    <row r="393" s="13" customFormat="1">
      <c r="A393" s="13"/>
      <c r="B393" s="232"/>
      <c r="C393" s="233"/>
      <c r="D393" s="234" t="s">
        <v>148</v>
      </c>
      <c r="E393" s="235" t="s">
        <v>19</v>
      </c>
      <c r="F393" s="236" t="s">
        <v>887</v>
      </c>
      <c r="G393" s="233"/>
      <c r="H393" s="237">
        <v>1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148</v>
      </c>
      <c r="AU393" s="243" t="s">
        <v>80</v>
      </c>
      <c r="AV393" s="13" t="s">
        <v>80</v>
      </c>
      <c r="AW393" s="13" t="s">
        <v>33</v>
      </c>
      <c r="AX393" s="13" t="s">
        <v>71</v>
      </c>
      <c r="AY393" s="243" t="s">
        <v>137</v>
      </c>
    </row>
    <row r="394" s="13" customFormat="1">
      <c r="A394" s="13"/>
      <c r="B394" s="232"/>
      <c r="C394" s="233"/>
      <c r="D394" s="234" t="s">
        <v>148</v>
      </c>
      <c r="E394" s="235" t="s">
        <v>19</v>
      </c>
      <c r="F394" s="236" t="s">
        <v>888</v>
      </c>
      <c r="G394" s="233"/>
      <c r="H394" s="237">
        <v>1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148</v>
      </c>
      <c r="AU394" s="243" t="s">
        <v>80</v>
      </c>
      <c r="AV394" s="13" t="s">
        <v>80</v>
      </c>
      <c r="AW394" s="13" t="s">
        <v>33</v>
      </c>
      <c r="AX394" s="13" t="s">
        <v>71</v>
      </c>
      <c r="AY394" s="243" t="s">
        <v>137</v>
      </c>
    </row>
    <row r="395" s="14" customFormat="1">
      <c r="A395" s="14"/>
      <c r="B395" s="244"/>
      <c r="C395" s="245"/>
      <c r="D395" s="234" t="s">
        <v>148</v>
      </c>
      <c r="E395" s="246" t="s">
        <v>19</v>
      </c>
      <c r="F395" s="247" t="s">
        <v>152</v>
      </c>
      <c r="G395" s="245"/>
      <c r="H395" s="248">
        <v>2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148</v>
      </c>
      <c r="AU395" s="254" t="s">
        <v>80</v>
      </c>
      <c r="AV395" s="14" t="s">
        <v>144</v>
      </c>
      <c r="AW395" s="14" t="s">
        <v>33</v>
      </c>
      <c r="AX395" s="14" t="s">
        <v>78</v>
      </c>
      <c r="AY395" s="254" t="s">
        <v>137</v>
      </c>
    </row>
    <row r="396" s="2" customFormat="1" ht="24.15" customHeight="1">
      <c r="A396" s="40"/>
      <c r="B396" s="41"/>
      <c r="C396" s="256" t="s">
        <v>889</v>
      </c>
      <c r="D396" s="256" t="s">
        <v>205</v>
      </c>
      <c r="E396" s="257" t="s">
        <v>890</v>
      </c>
      <c r="F396" s="258" t="s">
        <v>891</v>
      </c>
      <c r="G396" s="259" t="s">
        <v>292</v>
      </c>
      <c r="H396" s="260">
        <v>2</v>
      </c>
      <c r="I396" s="261"/>
      <c r="J396" s="262">
        <f>ROUND(I396*H396,2)</f>
        <v>0</v>
      </c>
      <c r="K396" s="258" t="s">
        <v>143</v>
      </c>
      <c r="L396" s="263"/>
      <c r="M396" s="264" t="s">
        <v>19</v>
      </c>
      <c r="N396" s="265" t="s">
        <v>42</v>
      </c>
      <c r="O396" s="86"/>
      <c r="P396" s="223">
        <f>O396*H396</f>
        <v>0</v>
      </c>
      <c r="Q396" s="223">
        <v>0.053600000000000002</v>
      </c>
      <c r="R396" s="223">
        <f>Q396*H396</f>
        <v>0.1072</v>
      </c>
      <c r="S396" s="223">
        <v>0</v>
      </c>
      <c r="T396" s="224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5" t="s">
        <v>184</v>
      </c>
      <c r="AT396" s="225" t="s">
        <v>205</v>
      </c>
      <c r="AU396" s="225" t="s">
        <v>80</v>
      </c>
      <c r="AY396" s="19" t="s">
        <v>137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9" t="s">
        <v>78</v>
      </c>
      <c r="BK396" s="226">
        <f>ROUND(I396*H396,2)</f>
        <v>0</v>
      </c>
      <c r="BL396" s="19" t="s">
        <v>144</v>
      </c>
      <c r="BM396" s="225" t="s">
        <v>892</v>
      </c>
    </row>
    <row r="397" s="2" customFormat="1" ht="21.75" customHeight="1">
      <c r="A397" s="40"/>
      <c r="B397" s="41"/>
      <c r="C397" s="256" t="s">
        <v>893</v>
      </c>
      <c r="D397" s="256" t="s">
        <v>205</v>
      </c>
      <c r="E397" s="257" t="s">
        <v>894</v>
      </c>
      <c r="F397" s="258" t="s">
        <v>895</v>
      </c>
      <c r="G397" s="259" t="s">
        <v>292</v>
      </c>
      <c r="H397" s="260">
        <v>2</v>
      </c>
      <c r="I397" s="261"/>
      <c r="J397" s="262">
        <f>ROUND(I397*H397,2)</f>
        <v>0</v>
      </c>
      <c r="K397" s="258" t="s">
        <v>143</v>
      </c>
      <c r="L397" s="263"/>
      <c r="M397" s="264" t="s">
        <v>19</v>
      </c>
      <c r="N397" s="265" t="s">
        <v>42</v>
      </c>
      <c r="O397" s="86"/>
      <c r="P397" s="223">
        <f>O397*H397</f>
        <v>0</v>
      </c>
      <c r="Q397" s="223">
        <v>0.0085000000000000006</v>
      </c>
      <c r="R397" s="223">
        <f>Q397*H397</f>
        <v>0.017000000000000001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184</v>
      </c>
      <c r="AT397" s="225" t="s">
        <v>205</v>
      </c>
      <c r="AU397" s="225" t="s">
        <v>80</v>
      </c>
      <c r="AY397" s="19" t="s">
        <v>137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78</v>
      </c>
      <c r="BK397" s="226">
        <f>ROUND(I397*H397,2)</f>
        <v>0</v>
      </c>
      <c r="BL397" s="19" t="s">
        <v>144</v>
      </c>
      <c r="BM397" s="225" t="s">
        <v>896</v>
      </c>
    </row>
    <row r="398" s="2" customFormat="1" ht="24.15" customHeight="1">
      <c r="A398" s="40"/>
      <c r="B398" s="41"/>
      <c r="C398" s="214" t="s">
        <v>897</v>
      </c>
      <c r="D398" s="214" t="s">
        <v>139</v>
      </c>
      <c r="E398" s="215" t="s">
        <v>898</v>
      </c>
      <c r="F398" s="216" t="s">
        <v>899</v>
      </c>
      <c r="G398" s="217" t="s">
        <v>292</v>
      </c>
      <c r="H398" s="218">
        <v>1</v>
      </c>
      <c r="I398" s="219"/>
      <c r="J398" s="220">
        <f>ROUND(I398*H398,2)</f>
        <v>0</v>
      </c>
      <c r="K398" s="216" t="s">
        <v>143</v>
      </c>
      <c r="L398" s="46"/>
      <c r="M398" s="221" t="s">
        <v>19</v>
      </c>
      <c r="N398" s="222" t="s">
        <v>42</v>
      </c>
      <c r="O398" s="86"/>
      <c r="P398" s="223">
        <f>O398*H398</f>
        <v>0</v>
      </c>
      <c r="Q398" s="223">
        <v>0.42080000000000001</v>
      </c>
      <c r="R398" s="223">
        <f>Q398*H398</f>
        <v>0.42080000000000001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144</v>
      </c>
      <c r="AT398" s="225" t="s">
        <v>139</v>
      </c>
      <c r="AU398" s="225" t="s">
        <v>80</v>
      </c>
      <c r="AY398" s="19" t="s">
        <v>137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9" t="s">
        <v>78</v>
      </c>
      <c r="BK398" s="226">
        <f>ROUND(I398*H398,2)</f>
        <v>0</v>
      </c>
      <c r="BL398" s="19" t="s">
        <v>144</v>
      </c>
      <c r="BM398" s="225" t="s">
        <v>900</v>
      </c>
    </row>
    <row r="399" s="2" customFormat="1">
      <c r="A399" s="40"/>
      <c r="B399" s="41"/>
      <c r="C399" s="42"/>
      <c r="D399" s="227" t="s">
        <v>146</v>
      </c>
      <c r="E399" s="42"/>
      <c r="F399" s="228" t="s">
        <v>901</v>
      </c>
      <c r="G399" s="42"/>
      <c r="H399" s="42"/>
      <c r="I399" s="229"/>
      <c r="J399" s="42"/>
      <c r="K399" s="42"/>
      <c r="L399" s="46"/>
      <c r="M399" s="230"/>
      <c r="N399" s="231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146</v>
      </c>
      <c r="AU399" s="19" t="s">
        <v>80</v>
      </c>
    </row>
    <row r="400" s="13" customFormat="1">
      <c r="A400" s="13"/>
      <c r="B400" s="232"/>
      <c r="C400" s="233"/>
      <c r="D400" s="234" t="s">
        <v>148</v>
      </c>
      <c r="E400" s="235" t="s">
        <v>19</v>
      </c>
      <c r="F400" s="236" t="s">
        <v>902</v>
      </c>
      <c r="G400" s="233"/>
      <c r="H400" s="237">
        <v>1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148</v>
      </c>
      <c r="AU400" s="243" t="s">
        <v>80</v>
      </c>
      <c r="AV400" s="13" t="s">
        <v>80</v>
      </c>
      <c r="AW400" s="13" t="s">
        <v>33</v>
      </c>
      <c r="AX400" s="13" t="s">
        <v>78</v>
      </c>
      <c r="AY400" s="243" t="s">
        <v>137</v>
      </c>
    </row>
    <row r="401" s="12" customFormat="1" ht="22.8" customHeight="1">
      <c r="A401" s="12"/>
      <c r="B401" s="198"/>
      <c r="C401" s="199"/>
      <c r="D401" s="200" t="s">
        <v>70</v>
      </c>
      <c r="E401" s="212" t="s">
        <v>189</v>
      </c>
      <c r="F401" s="212" t="s">
        <v>903</v>
      </c>
      <c r="G401" s="199"/>
      <c r="H401" s="199"/>
      <c r="I401" s="202"/>
      <c r="J401" s="213">
        <f>BK401</f>
        <v>0</v>
      </c>
      <c r="K401" s="199"/>
      <c r="L401" s="204"/>
      <c r="M401" s="205"/>
      <c r="N401" s="206"/>
      <c r="O401" s="206"/>
      <c r="P401" s="207">
        <f>SUM(P402:P447)</f>
        <v>0</v>
      </c>
      <c r="Q401" s="206"/>
      <c r="R401" s="207">
        <f>SUM(R402:R447)</f>
        <v>43.434217599999997</v>
      </c>
      <c r="S401" s="206"/>
      <c r="T401" s="208">
        <f>SUM(T402:T447)</f>
        <v>162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9" t="s">
        <v>78</v>
      </c>
      <c r="AT401" s="210" t="s">
        <v>70</v>
      </c>
      <c r="AU401" s="210" t="s">
        <v>78</v>
      </c>
      <c r="AY401" s="209" t="s">
        <v>137</v>
      </c>
      <c r="BK401" s="211">
        <f>SUM(BK402:BK447)</f>
        <v>0</v>
      </c>
    </row>
    <row r="402" s="2" customFormat="1" ht="49.05" customHeight="1">
      <c r="A402" s="40"/>
      <c r="B402" s="41"/>
      <c r="C402" s="214" t="s">
        <v>904</v>
      </c>
      <c r="D402" s="214" t="s">
        <v>139</v>
      </c>
      <c r="E402" s="215" t="s">
        <v>905</v>
      </c>
      <c r="F402" s="216" t="s">
        <v>906</v>
      </c>
      <c r="G402" s="217" t="s">
        <v>304</v>
      </c>
      <c r="H402" s="218">
        <v>211</v>
      </c>
      <c r="I402" s="219"/>
      <c r="J402" s="220">
        <f>ROUND(I402*H402,2)</f>
        <v>0</v>
      </c>
      <c r="K402" s="216" t="s">
        <v>143</v>
      </c>
      <c r="L402" s="46"/>
      <c r="M402" s="221" t="s">
        <v>19</v>
      </c>
      <c r="N402" s="222" t="s">
        <v>42</v>
      </c>
      <c r="O402" s="86"/>
      <c r="P402" s="223">
        <f>O402*H402</f>
        <v>0</v>
      </c>
      <c r="Q402" s="223">
        <v>0.12949959999999999</v>
      </c>
      <c r="R402" s="223">
        <f>Q402*H402</f>
        <v>27.324415599999998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144</v>
      </c>
      <c r="AT402" s="225" t="s">
        <v>139</v>
      </c>
      <c r="AU402" s="225" t="s">
        <v>80</v>
      </c>
      <c r="AY402" s="19" t="s">
        <v>137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78</v>
      </c>
      <c r="BK402" s="226">
        <f>ROUND(I402*H402,2)</f>
        <v>0</v>
      </c>
      <c r="BL402" s="19" t="s">
        <v>144</v>
      </c>
      <c r="BM402" s="225" t="s">
        <v>907</v>
      </c>
    </row>
    <row r="403" s="2" customFormat="1">
      <c r="A403" s="40"/>
      <c r="B403" s="41"/>
      <c r="C403" s="42"/>
      <c r="D403" s="227" t="s">
        <v>146</v>
      </c>
      <c r="E403" s="42"/>
      <c r="F403" s="228" t="s">
        <v>908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146</v>
      </c>
      <c r="AU403" s="19" t="s">
        <v>80</v>
      </c>
    </row>
    <row r="404" s="13" customFormat="1">
      <c r="A404" s="13"/>
      <c r="B404" s="232"/>
      <c r="C404" s="233"/>
      <c r="D404" s="234" t="s">
        <v>148</v>
      </c>
      <c r="E404" s="235" t="s">
        <v>19</v>
      </c>
      <c r="F404" s="236" t="s">
        <v>909</v>
      </c>
      <c r="G404" s="233"/>
      <c r="H404" s="237">
        <v>180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148</v>
      </c>
      <c r="AU404" s="243" t="s">
        <v>80</v>
      </c>
      <c r="AV404" s="13" t="s">
        <v>80</v>
      </c>
      <c r="AW404" s="13" t="s">
        <v>33</v>
      </c>
      <c r="AX404" s="13" t="s">
        <v>71</v>
      </c>
      <c r="AY404" s="243" t="s">
        <v>137</v>
      </c>
    </row>
    <row r="405" s="13" customFormat="1">
      <c r="A405" s="13"/>
      <c r="B405" s="232"/>
      <c r="C405" s="233"/>
      <c r="D405" s="234" t="s">
        <v>148</v>
      </c>
      <c r="E405" s="235" t="s">
        <v>19</v>
      </c>
      <c r="F405" s="236" t="s">
        <v>910</v>
      </c>
      <c r="G405" s="233"/>
      <c r="H405" s="237">
        <v>11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148</v>
      </c>
      <c r="AU405" s="243" t="s">
        <v>80</v>
      </c>
      <c r="AV405" s="13" t="s">
        <v>80</v>
      </c>
      <c r="AW405" s="13" t="s">
        <v>33</v>
      </c>
      <c r="AX405" s="13" t="s">
        <v>71</v>
      </c>
      <c r="AY405" s="243" t="s">
        <v>137</v>
      </c>
    </row>
    <row r="406" s="13" customFormat="1">
      <c r="A406" s="13"/>
      <c r="B406" s="232"/>
      <c r="C406" s="233"/>
      <c r="D406" s="234" t="s">
        <v>148</v>
      </c>
      <c r="E406" s="235" t="s">
        <v>19</v>
      </c>
      <c r="F406" s="236" t="s">
        <v>911</v>
      </c>
      <c r="G406" s="233"/>
      <c r="H406" s="237">
        <v>20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148</v>
      </c>
      <c r="AU406" s="243" t="s">
        <v>80</v>
      </c>
      <c r="AV406" s="13" t="s">
        <v>80</v>
      </c>
      <c r="AW406" s="13" t="s">
        <v>33</v>
      </c>
      <c r="AX406" s="13" t="s">
        <v>71</v>
      </c>
      <c r="AY406" s="243" t="s">
        <v>137</v>
      </c>
    </row>
    <row r="407" s="14" customFormat="1">
      <c r="A407" s="14"/>
      <c r="B407" s="244"/>
      <c r="C407" s="245"/>
      <c r="D407" s="234" t="s">
        <v>148</v>
      </c>
      <c r="E407" s="246" t="s">
        <v>19</v>
      </c>
      <c r="F407" s="247" t="s">
        <v>152</v>
      </c>
      <c r="G407" s="245"/>
      <c r="H407" s="248">
        <v>211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148</v>
      </c>
      <c r="AU407" s="254" t="s">
        <v>80</v>
      </c>
      <c r="AV407" s="14" t="s">
        <v>144</v>
      </c>
      <c r="AW407" s="14" t="s">
        <v>33</v>
      </c>
      <c r="AX407" s="14" t="s">
        <v>78</v>
      </c>
      <c r="AY407" s="254" t="s">
        <v>137</v>
      </c>
    </row>
    <row r="408" s="2" customFormat="1" ht="16.5" customHeight="1">
      <c r="A408" s="40"/>
      <c r="B408" s="41"/>
      <c r="C408" s="256" t="s">
        <v>912</v>
      </c>
      <c r="D408" s="256" t="s">
        <v>205</v>
      </c>
      <c r="E408" s="257" t="s">
        <v>913</v>
      </c>
      <c r="F408" s="258" t="s">
        <v>914</v>
      </c>
      <c r="G408" s="259" t="s">
        <v>304</v>
      </c>
      <c r="H408" s="260">
        <v>189</v>
      </c>
      <c r="I408" s="261"/>
      <c r="J408" s="262">
        <f>ROUND(I408*H408,2)</f>
        <v>0</v>
      </c>
      <c r="K408" s="258" t="s">
        <v>143</v>
      </c>
      <c r="L408" s="263"/>
      <c r="M408" s="264" t="s">
        <v>19</v>
      </c>
      <c r="N408" s="265" t="s">
        <v>42</v>
      </c>
      <c r="O408" s="86"/>
      <c r="P408" s="223">
        <f>O408*H408</f>
        <v>0</v>
      </c>
      <c r="Q408" s="223">
        <v>0.044999999999999998</v>
      </c>
      <c r="R408" s="223">
        <f>Q408*H408</f>
        <v>8.504999999999999</v>
      </c>
      <c r="S408" s="223">
        <v>0</v>
      </c>
      <c r="T408" s="22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184</v>
      </c>
      <c r="AT408" s="225" t="s">
        <v>205</v>
      </c>
      <c r="AU408" s="225" t="s">
        <v>80</v>
      </c>
      <c r="AY408" s="19" t="s">
        <v>137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78</v>
      </c>
      <c r="BK408" s="226">
        <f>ROUND(I408*H408,2)</f>
        <v>0</v>
      </c>
      <c r="BL408" s="19" t="s">
        <v>144</v>
      </c>
      <c r="BM408" s="225" t="s">
        <v>915</v>
      </c>
    </row>
    <row r="409" s="13" customFormat="1">
      <c r="A409" s="13"/>
      <c r="B409" s="232"/>
      <c r="C409" s="233"/>
      <c r="D409" s="234" t="s">
        <v>148</v>
      </c>
      <c r="E409" s="233"/>
      <c r="F409" s="236" t="s">
        <v>916</v>
      </c>
      <c r="G409" s="233"/>
      <c r="H409" s="237">
        <v>189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148</v>
      </c>
      <c r="AU409" s="243" t="s">
        <v>80</v>
      </c>
      <c r="AV409" s="13" t="s">
        <v>80</v>
      </c>
      <c r="AW409" s="13" t="s">
        <v>4</v>
      </c>
      <c r="AX409" s="13" t="s">
        <v>78</v>
      </c>
      <c r="AY409" s="243" t="s">
        <v>137</v>
      </c>
    </row>
    <row r="410" s="2" customFormat="1" ht="16.5" customHeight="1">
      <c r="A410" s="40"/>
      <c r="B410" s="41"/>
      <c r="C410" s="256" t="s">
        <v>917</v>
      </c>
      <c r="D410" s="256" t="s">
        <v>205</v>
      </c>
      <c r="E410" s="257" t="s">
        <v>918</v>
      </c>
      <c r="F410" s="258" t="s">
        <v>919</v>
      </c>
      <c r="G410" s="259" t="s">
        <v>304</v>
      </c>
      <c r="H410" s="260">
        <v>21</v>
      </c>
      <c r="I410" s="261"/>
      <c r="J410" s="262">
        <f>ROUND(I410*H410,2)</f>
        <v>0</v>
      </c>
      <c r="K410" s="258" t="s">
        <v>143</v>
      </c>
      <c r="L410" s="263"/>
      <c r="M410" s="264" t="s">
        <v>19</v>
      </c>
      <c r="N410" s="265" t="s">
        <v>42</v>
      </c>
      <c r="O410" s="86"/>
      <c r="P410" s="223">
        <f>O410*H410</f>
        <v>0</v>
      </c>
      <c r="Q410" s="223">
        <v>0.024</v>
      </c>
      <c r="R410" s="223">
        <f>Q410*H410</f>
        <v>0.504</v>
      </c>
      <c r="S410" s="223">
        <v>0</v>
      </c>
      <c r="T410" s="22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184</v>
      </c>
      <c r="AT410" s="225" t="s">
        <v>205</v>
      </c>
      <c r="AU410" s="225" t="s">
        <v>80</v>
      </c>
      <c r="AY410" s="19" t="s">
        <v>137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9" t="s">
        <v>78</v>
      </c>
      <c r="BK410" s="226">
        <f>ROUND(I410*H410,2)</f>
        <v>0</v>
      </c>
      <c r="BL410" s="19" t="s">
        <v>144</v>
      </c>
      <c r="BM410" s="225" t="s">
        <v>920</v>
      </c>
    </row>
    <row r="411" s="13" customFormat="1">
      <c r="A411" s="13"/>
      <c r="B411" s="232"/>
      <c r="C411" s="233"/>
      <c r="D411" s="234" t="s">
        <v>148</v>
      </c>
      <c r="E411" s="233"/>
      <c r="F411" s="236" t="s">
        <v>921</v>
      </c>
      <c r="G411" s="233"/>
      <c r="H411" s="237">
        <v>21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148</v>
      </c>
      <c r="AU411" s="243" t="s">
        <v>80</v>
      </c>
      <c r="AV411" s="13" t="s">
        <v>80</v>
      </c>
      <c r="AW411" s="13" t="s">
        <v>4</v>
      </c>
      <c r="AX411" s="13" t="s">
        <v>78</v>
      </c>
      <c r="AY411" s="243" t="s">
        <v>137</v>
      </c>
    </row>
    <row r="412" s="2" customFormat="1" ht="16.5" customHeight="1">
      <c r="A412" s="40"/>
      <c r="B412" s="41"/>
      <c r="C412" s="256" t="s">
        <v>922</v>
      </c>
      <c r="D412" s="256" t="s">
        <v>205</v>
      </c>
      <c r="E412" s="257" t="s">
        <v>923</v>
      </c>
      <c r="F412" s="258" t="s">
        <v>924</v>
      </c>
      <c r="G412" s="259" t="s">
        <v>304</v>
      </c>
      <c r="H412" s="260">
        <v>11.550000000000001</v>
      </c>
      <c r="I412" s="261"/>
      <c r="J412" s="262">
        <f>ROUND(I412*H412,2)</f>
        <v>0</v>
      </c>
      <c r="K412" s="258" t="s">
        <v>143</v>
      </c>
      <c r="L412" s="263"/>
      <c r="M412" s="264" t="s">
        <v>19</v>
      </c>
      <c r="N412" s="265" t="s">
        <v>42</v>
      </c>
      <c r="O412" s="86"/>
      <c r="P412" s="223">
        <f>O412*H412</f>
        <v>0</v>
      </c>
      <c r="Q412" s="223">
        <v>0.056120000000000003</v>
      </c>
      <c r="R412" s="223">
        <f>Q412*H412</f>
        <v>0.64818600000000004</v>
      </c>
      <c r="S412" s="223">
        <v>0</v>
      </c>
      <c r="T412" s="224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5" t="s">
        <v>184</v>
      </c>
      <c r="AT412" s="225" t="s">
        <v>205</v>
      </c>
      <c r="AU412" s="225" t="s">
        <v>80</v>
      </c>
      <c r="AY412" s="19" t="s">
        <v>137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9" t="s">
        <v>78</v>
      </c>
      <c r="BK412" s="226">
        <f>ROUND(I412*H412,2)</f>
        <v>0</v>
      </c>
      <c r="BL412" s="19" t="s">
        <v>144</v>
      </c>
      <c r="BM412" s="225" t="s">
        <v>925</v>
      </c>
    </row>
    <row r="413" s="13" customFormat="1">
      <c r="A413" s="13"/>
      <c r="B413" s="232"/>
      <c r="C413" s="233"/>
      <c r="D413" s="234" t="s">
        <v>148</v>
      </c>
      <c r="E413" s="233"/>
      <c r="F413" s="236" t="s">
        <v>926</v>
      </c>
      <c r="G413" s="233"/>
      <c r="H413" s="237">
        <v>11.550000000000001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148</v>
      </c>
      <c r="AU413" s="243" t="s">
        <v>80</v>
      </c>
      <c r="AV413" s="13" t="s">
        <v>80</v>
      </c>
      <c r="AW413" s="13" t="s">
        <v>4</v>
      </c>
      <c r="AX413" s="13" t="s">
        <v>78</v>
      </c>
      <c r="AY413" s="243" t="s">
        <v>137</v>
      </c>
    </row>
    <row r="414" s="2" customFormat="1" ht="33" customHeight="1">
      <c r="A414" s="40"/>
      <c r="B414" s="41"/>
      <c r="C414" s="214" t="s">
        <v>927</v>
      </c>
      <c r="D414" s="214" t="s">
        <v>139</v>
      </c>
      <c r="E414" s="215" t="s">
        <v>928</v>
      </c>
      <c r="F414" s="216" t="s">
        <v>929</v>
      </c>
      <c r="G414" s="217" t="s">
        <v>213</v>
      </c>
      <c r="H414" s="218">
        <v>76</v>
      </c>
      <c r="I414" s="219"/>
      <c r="J414" s="220">
        <f>ROUND(I414*H414,2)</f>
        <v>0</v>
      </c>
      <c r="K414" s="216" t="s">
        <v>143</v>
      </c>
      <c r="L414" s="46"/>
      <c r="M414" s="221" t="s">
        <v>19</v>
      </c>
      <c r="N414" s="222" t="s">
        <v>42</v>
      </c>
      <c r="O414" s="86"/>
      <c r="P414" s="223">
        <f>O414*H414</f>
        <v>0</v>
      </c>
      <c r="Q414" s="223">
        <v>0.00086350000000000001</v>
      </c>
      <c r="R414" s="223">
        <f>Q414*H414</f>
        <v>0.065626000000000004</v>
      </c>
      <c r="S414" s="223">
        <v>0</v>
      </c>
      <c r="T414" s="22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25" t="s">
        <v>144</v>
      </c>
      <c r="AT414" s="225" t="s">
        <v>139</v>
      </c>
      <c r="AU414" s="225" t="s">
        <v>80</v>
      </c>
      <c r="AY414" s="19" t="s">
        <v>137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9" t="s">
        <v>78</v>
      </c>
      <c r="BK414" s="226">
        <f>ROUND(I414*H414,2)</f>
        <v>0</v>
      </c>
      <c r="BL414" s="19" t="s">
        <v>144</v>
      </c>
      <c r="BM414" s="225" t="s">
        <v>930</v>
      </c>
    </row>
    <row r="415" s="2" customFormat="1">
      <c r="A415" s="40"/>
      <c r="B415" s="41"/>
      <c r="C415" s="42"/>
      <c r="D415" s="227" t="s">
        <v>146</v>
      </c>
      <c r="E415" s="42"/>
      <c r="F415" s="228" t="s">
        <v>931</v>
      </c>
      <c r="G415" s="42"/>
      <c r="H415" s="42"/>
      <c r="I415" s="229"/>
      <c r="J415" s="42"/>
      <c r="K415" s="42"/>
      <c r="L415" s="46"/>
      <c r="M415" s="230"/>
      <c r="N415" s="231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146</v>
      </c>
      <c r="AU415" s="19" t="s">
        <v>80</v>
      </c>
    </row>
    <row r="416" s="13" customFormat="1">
      <c r="A416" s="13"/>
      <c r="B416" s="232"/>
      <c r="C416" s="233"/>
      <c r="D416" s="234" t="s">
        <v>148</v>
      </c>
      <c r="E416" s="235" t="s">
        <v>19</v>
      </c>
      <c r="F416" s="236" t="s">
        <v>667</v>
      </c>
      <c r="G416" s="233"/>
      <c r="H416" s="237">
        <v>27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148</v>
      </c>
      <c r="AU416" s="243" t="s">
        <v>80</v>
      </c>
      <c r="AV416" s="13" t="s">
        <v>80</v>
      </c>
      <c r="AW416" s="13" t="s">
        <v>33</v>
      </c>
      <c r="AX416" s="13" t="s">
        <v>71</v>
      </c>
      <c r="AY416" s="243" t="s">
        <v>137</v>
      </c>
    </row>
    <row r="417" s="13" customFormat="1">
      <c r="A417" s="13"/>
      <c r="B417" s="232"/>
      <c r="C417" s="233"/>
      <c r="D417" s="234" t="s">
        <v>148</v>
      </c>
      <c r="E417" s="235" t="s">
        <v>19</v>
      </c>
      <c r="F417" s="236" t="s">
        <v>668</v>
      </c>
      <c r="G417" s="233"/>
      <c r="H417" s="237">
        <v>11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148</v>
      </c>
      <c r="AU417" s="243" t="s">
        <v>80</v>
      </c>
      <c r="AV417" s="13" t="s">
        <v>80</v>
      </c>
      <c r="AW417" s="13" t="s">
        <v>33</v>
      </c>
      <c r="AX417" s="13" t="s">
        <v>71</v>
      </c>
      <c r="AY417" s="243" t="s">
        <v>137</v>
      </c>
    </row>
    <row r="418" s="14" customFormat="1">
      <c r="A418" s="14"/>
      <c r="B418" s="244"/>
      <c r="C418" s="245"/>
      <c r="D418" s="234" t="s">
        <v>148</v>
      </c>
      <c r="E418" s="246" t="s">
        <v>19</v>
      </c>
      <c r="F418" s="247" t="s">
        <v>152</v>
      </c>
      <c r="G418" s="245"/>
      <c r="H418" s="248">
        <v>38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148</v>
      </c>
      <c r="AU418" s="254" t="s">
        <v>80</v>
      </c>
      <c r="AV418" s="14" t="s">
        <v>144</v>
      </c>
      <c r="AW418" s="14" t="s">
        <v>33</v>
      </c>
      <c r="AX418" s="14" t="s">
        <v>78</v>
      </c>
      <c r="AY418" s="254" t="s">
        <v>137</v>
      </c>
    </row>
    <row r="419" s="13" customFormat="1">
      <c r="A419" s="13"/>
      <c r="B419" s="232"/>
      <c r="C419" s="233"/>
      <c r="D419" s="234" t="s">
        <v>148</v>
      </c>
      <c r="E419" s="233"/>
      <c r="F419" s="236" t="s">
        <v>932</v>
      </c>
      <c r="G419" s="233"/>
      <c r="H419" s="237">
        <v>76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148</v>
      </c>
      <c r="AU419" s="243" t="s">
        <v>80</v>
      </c>
      <c r="AV419" s="13" t="s">
        <v>80</v>
      </c>
      <c r="AW419" s="13" t="s">
        <v>4</v>
      </c>
      <c r="AX419" s="13" t="s">
        <v>78</v>
      </c>
      <c r="AY419" s="243" t="s">
        <v>137</v>
      </c>
    </row>
    <row r="420" s="2" customFormat="1" ht="24.15" customHeight="1">
      <c r="A420" s="40"/>
      <c r="B420" s="41"/>
      <c r="C420" s="214" t="s">
        <v>933</v>
      </c>
      <c r="D420" s="214" t="s">
        <v>139</v>
      </c>
      <c r="E420" s="215" t="s">
        <v>934</v>
      </c>
      <c r="F420" s="216" t="s">
        <v>935</v>
      </c>
      <c r="G420" s="217" t="s">
        <v>292</v>
      </c>
      <c r="H420" s="218">
        <v>4</v>
      </c>
      <c r="I420" s="219"/>
      <c r="J420" s="220">
        <f>ROUND(I420*H420,2)</f>
        <v>0</v>
      </c>
      <c r="K420" s="216" t="s">
        <v>143</v>
      </c>
      <c r="L420" s="46"/>
      <c r="M420" s="221" t="s">
        <v>19</v>
      </c>
      <c r="N420" s="222" t="s">
        <v>42</v>
      </c>
      <c r="O420" s="86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144</v>
      </c>
      <c r="AT420" s="225" t="s">
        <v>139</v>
      </c>
      <c r="AU420" s="225" t="s">
        <v>80</v>
      </c>
      <c r="AY420" s="19" t="s">
        <v>137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78</v>
      </c>
      <c r="BK420" s="226">
        <f>ROUND(I420*H420,2)</f>
        <v>0</v>
      </c>
      <c r="BL420" s="19" t="s">
        <v>144</v>
      </c>
      <c r="BM420" s="225" t="s">
        <v>936</v>
      </c>
    </row>
    <row r="421" s="2" customFormat="1">
      <c r="A421" s="40"/>
      <c r="B421" s="41"/>
      <c r="C421" s="42"/>
      <c r="D421" s="227" t="s">
        <v>146</v>
      </c>
      <c r="E421" s="42"/>
      <c r="F421" s="228" t="s">
        <v>937</v>
      </c>
      <c r="G421" s="42"/>
      <c r="H421" s="42"/>
      <c r="I421" s="229"/>
      <c r="J421" s="42"/>
      <c r="K421" s="42"/>
      <c r="L421" s="46"/>
      <c r="M421" s="230"/>
      <c r="N421" s="231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146</v>
      </c>
      <c r="AU421" s="19" t="s">
        <v>80</v>
      </c>
    </row>
    <row r="422" s="13" customFormat="1">
      <c r="A422" s="13"/>
      <c r="B422" s="232"/>
      <c r="C422" s="233"/>
      <c r="D422" s="234" t="s">
        <v>148</v>
      </c>
      <c r="E422" s="235" t="s">
        <v>19</v>
      </c>
      <c r="F422" s="236" t="s">
        <v>938</v>
      </c>
      <c r="G422" s="233"/>
      <c r="H422" s="237">
        <v>4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148</v>
      </c>
      <c r="AU422" s="243" t="s">
        <v>80</v>
      </c>
      <c r="AV422" s="13" t="s">
        <v>80</v>
      </c>
      <c r="AW422" s="13" t="s">
        <v>33</v>
      </c>
      <c r="AX422" s="13" t="s">
        <v>78</v>
      </c>
      <c r="AY422" s="243" t="s">
        <v>137</v>
      </c>
    </row>
    <row r="423" s="2" customFormat="1" ht="21.75" customHeight="1">
      <c r="A423" s="40"/>
      <c r="B423" s="41"/>
      <c r="C423" s="256" t="s">
        <v>939</v>
      </c>
      <c r="D423" s="256" t="s">
        <v>205</v>
      </c>
      <c r="E423" s="257" t="s">
        <v>940</v>
      </c>
      <c r="F423" s="258" t="s">
        <v>941</v>
      </c>
      <c r="G423" s="259" t="s">
        <v>292</v>
      </c>
      <c r="H423" s="260">
        <v>4</v>
      </c>
      <c r="I423" s="261"/>
      <c r="J423" s="262">
        <f>ROUND(I423*H423,2)</f>
        <v>0</v>
      </c>
      <c r="K423" s="258" t="s">
        <v>261</v>
      </c>
      <c r="L423" s="263"/>
      <c r="M423" s="264" t="s">
        <v>19</v>
      </c>
      <c r="N423" s="265" t="s">
        <v>42</v>
      </c>
      <c r="O423" s="86"/>
      <c r="P423" s="223">
        <f>O423*H423</f>
        <v>0</v>
      </c>
      <c r="Q423" s="223">
        <v>0.13400000000000001</v>
      </c>
      <c r="R423" s="223">
        <f>Q423*H423</f>
        <v>0.53600000000000003</v>
      </c>
      <c r="S423" s="223">
        <v>0</v>
      </c>
      <c r="T423" s="224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5" t="s">
        <v>184</v>
      </c>
      <c r="AT423" s="225" t="s">
        <v>205</v>
      </c>
      <c r="AU423" s="225" t="s">
        <v>80</v>
      </c>
      <c r="AY423" s="19" t="s">
        <v>137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9" t="s">
        <v>78</v>
      </c>
      <c r="BK423" s="226">
        <f>ROUND(I423*H423,2)</f>
        <v>0</v>
      </c>
      <c r="BL423" s="19" t="s">
        <v>144</v>
      </c>
      <c r="BM423" s="225" t="s">
        <v>942</v>
      </c>
    </row>
    <row r="424" s="2" customFormat="1">
      <c r="A424" s="40"/>
      <c r="B424" s="41"/>
      <c r="C424" s="42"/>
      <c r="D424" s="234" t="s">
        <v>171</v>
      </c>
      <c r="E424" s="42"/>
      <c r="F424" s="255" t="s">
        <v>943</v>
      </c>
      <c r="G424" s="42"/>
      <c r="H424" s="42"/>
      <c r="I424" s="229"/>
      <c r="J424" s="42"/>
      <c r="K424" s="42"/>
      <c r="L424" s="46"/>
      <c r="M424" s="230"/>
      <c r="N424" s="231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171</v>
      </c>
      <c r="AU424" s="19" t="s">
        <v>80</v>
      </c>
    </row>
    <row r="425" s="2" customFormat="1" ht="16.5" customHeight="1">
      <c r="A425" s="40"/>
      <c r="B425" s="41"/>
      <c r="C425" s="214" t="s">
        <v>944</v>
      </c>
      <c r="D425" s="214" t="s">
        <v>139</v>
      </c>
      <c r="E425" s="215" t="s">
        <v>945</v>
      </c>
      <c r="F425" s="216" t="s">
        <v>946</v>
      </c>
      <c r="G425" s="217" t="s">
        <v>292</v>
      </c>
      <c r="H425" s="218">
        <v>3</v>
      </c>
      <c r="I425" s="219"/>
      <c r="J425" s="220">
        <f>ROUND(I425*H425,2)</f>
        <v>0</v>
      </c>
      <c r="K425" s="216" t="s">
        <v>143</v>
      </c>
      <c r="L425" s="46"/>
      <c r="M425" s="221" t="s">
        <v>19</v>
      </c>
      <c r="N425" s="222" t="s">
        <v>42</v>
      </c>
      <c r="O425" s="86"/>
      <c r="P425" s="223">
        <f>O425*H425</f>
        <v>0</v>
      </c>
      <c r="Q425" s="223">
        <v>0.072870000000000004</v>
      </c>
      <c r="R425" s="223">
        <f>Q425*H425</f>
        <v>0.21861000000000003</v>
      </c>
      <c r="S425" s="223">
        <v>0</v>
      </c>
      <c r="T425" s="22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144</v>
      </c>
      <c r="AT425" s="225" t="s">
        <v>139</v>
      </c>
      <c r="AU425" s="225" t="s">
        <v>80</v>
      </c>
      <c r="AY425" s="19" t="s">
        <v>137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9" t="s">
        <v>78</v>
      </c>
      <c r="BK425" s="226">
        <f>ROUND(I425*H425,2)</f>
        <v>0</v>
      </c>
      <c r="BL425" s="19" t="s">
        <v>144</v>
      </c>
      <c r="BM425" s="225" t="s">
        <v>947</v>
      </c>
    </row>
    <row r="426" s="2" customFormat="1">
      <c r="A426" s="40"/>
      <c r="B426" s="41"/>
      <c r="C426" s="42"/>
      <c r="D426" s="227" t="s">
        <v>146</v>
      </c>
      <c r="E426" s="42"/>
      <c r="F426" s="228" t="s">
        <v>948</v>
      </c>
      <c r="G426" s="42"/>
      <c r="H426" s="42"/>
      <c r="I426" s="229"/>
      <c r="J426" s="42"/>
      <c r="K426" s="42"/>
      <c r="L426" s="46"/>
      <c r="M426" s="230"/>
      <c r="N426" s="231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146</v>
      </c>
      <c r="AU426" s="19" t="s">
        <v>80</v>
      </c>
    </row>
    <row r="427" s="2" customFormat="1" ht="16.5" customHeight="1">
      <c r="A427" s="40"/>
      <c r="B427" s="41"/>
      <c r="C427" s="256" t="s">
        <v>949</v>
      </c>
      <c r="D427" s="256" t="s">
        <v>205</v>
      </c>
      <c r="E427" s="257" t="s">
        <v>950</v>
      </c>
      <c r="F427" s="258" t="s">
        <v>951</v>
      </c>
      <c r="G427" s="259" t="s">
        <v>292</v>
      </c>
      <c r="H427" s="260">
        <v>3</v>
      </c>
      <c r="I427" s="261"/>
      <c r="J427" s="262">
        <f>ROUND(I427*H427,2)</f>
        <v>0</v>
      </c>
      <c r="K427" s="258" t="s">
        <v>261</v>
      </c>
      <c r="L427" s="263"/>
      <c r="M427" s="264" t="s">
        <v>19</v>
      </c>
      <c r="N427" s="265" t="s">
        <v>42</v>
      </c>
      <c r="O427" s="86"/>
      <c r="P427" s="223">
        <f>O427*H427</f>
        <v>0</v>
      </c>
      <c r="Q427" s="223">
        <v>0.014500000000000001</v>
      </c>
      <c r="R427" s="223">
        <f>Q427*H427</f>
        <v>0.043500000000000004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184</v>
      </c>
      <c r="AT427" s="225" t="s">
        <v>205</v>
      </c>
      <c r="AU427" s="225" t="s">
        <v>80</v>
      </c>
      <c r="AY427" s="19" t="s">
        <v>137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9" t="s">
        <v>78</v>
      </c>
      <c r="BK427" s="226">
        <f>ROUND(I427*H427,2)</f>
        <v>0</v>
      </c>
      <c r="BL427" s="19" t="s">
        <v>144</v>
      </c>
      <c r="BM427" s="225" t="s">
        <v>952</v>
      </c>
    </row>
    <row r="428" s="2" customFormat="1">
      <c r="A428" s="40"/>
      <c r="B428" s="41"/>
      <c r="C428" s="42"/>
      <c r="D428" s="234" t="s">
        <v>171</v>
      </c>
      <c r="E428" s="42"/>
      <c r="F428" s="255" t="s">
        <v>943</v>
      </c>
      <c r="G428" s="42"/>
      <c r="H428" s="42"/>
      <c r="I428" s="229"/>
      <c r="J428" s="42"/>
      <c r="K428" s="42"/>
      <c r="L428" s="46"/>
      <c r="M428" s="230"/>
      <c r="N428" s="231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171</v>
      </c>
      <c r="AU428" s="19" t="s">
        <v>80</v>
      </c>
    </row>
    <row r="429" s="2" customFormat="1" ht="21.75" customHeight="1">
      <c r="A429" s="40"/>
      <c r="B429" s="41"/>
      <c r="C429" s="214" t="s">
        <v>953</v>
      </c>
      <c r="D429" s="214" t="s">
        <v>139</v>
      </c>
      <c r="E429" s="215" t="s">
        <v>954</v>
      </c>
      <c r="F429" s="216" t="s">
        <v>955</v>
      </c>
      <c r="G429" s="217" t="s">
        <v>292</v>
      </c>
      <c r="H429" s="218">
        <v>12</v>
      </c>
      <c r="I429" s="219"/>
      <c r="J429" s="220">
        <f>ROUND(I429*H429,2)</f>
        <v>0</v>
      </c>
      <c r="K429" s="216" t="s">
        <v>143</v>
      </c>
      <c r="L429" s="46"/>
      <c r="M429" s="221" t="s">
        <v>19</v>
      </c>
      <c r="N429" s="222" t="s">
        <v>42</v>
      </c>
      <c r="O429" s="86"/>
      <c r="P429" s="223">
        <f>O429*H429</f>
        <v>0</v>
      </c>
      <c r="Q429" s="223">
        <v>0.35743999999999998</v>
      </c>
      <c r="R429" s="223">
        <f>Q429*H429</f>
        <v>4.2892799999999998</v>
      </c>
      <c r="S429" s="223">
        <v>0</v>
      </c>
      <c r="T429" s="224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5" t="s">
        <v>144</v>
      </c>
      <c r="AT429" s="225" t="s">
        <v>139</v>
      </c>
      <c r="AU429" s="225" t="s">
        <v>80</v>
      </c>
      <c r="AY429" s="19" t="s">
        <v>137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9" t="s">
        <v>78</v>
      </c>
      <c r="BK429" s="226">
        <f>ROUND(I429*H429,2)</f>
        <v>0</v>
      </c>
      <c r="BL429" s="19" t="s">
        <v>144</v>
      </c>
      <c r="BM429" s="225" t="s">
        <v>956</v>
      </c>
    </row>
    <row r="430" s="2" customFormat="1">
      <c r="A430" s="40"/>
      <c r="B430" s="41"/>
      <c r="C430" s="42"/>
      <c r="D430" s="227" t="s">
        <v>146</v>
      </c>
      <c r="E430" s="42"/>
      <c r="F430" s="228" t="s">
        <v>957</v>
      </c>
      <c r="G430" s="42"/>
      <c r="H430" s="42"/>
      <c r="I430" s="229"/>
      <c r="J430" s="42"/>
      <c r="K430" s="42"/>
      <c r="L430" s="46"/>
      <c r="M430" s="230"/>
      <c r="N430" s="231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146</v>
      </c>
      <c r="AU430" s="19" t="s">
        <v>80</v>
      </c>
    </row>
    <row r="431" s="13" customFormat="1">
      <c r="A431" s="13"/>
      <c r="B431" s="232"/>
      <c r="C431" s="233"/>
      <c r="D431" s="234" t="s">
        <v>148</v>
      </c>
      <c r="E431" s="235" t="s">
        <v>19</v>
      </c>
      <c r="F431" s="236" t="s">
        <v>958</v>
      </c>
      <c r="G431" s="233"/>
      <c r="H431" s="237">
        <v>6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148</v>
      </c>
      <c r="AU431" s="243" t="s">
        <v>80</v>
      </c>
      <c r="AV431" s="13" t="s">
        <v>80</v>
      </c>
      <c r="AW431" s="13" t="s">
        <v>33</v>
      </c>
      <c r="AX431" s="13" t="s">
        <v>71</v>
      </c>
      <c r="AY431" s="243" t="s">
        <v>137</v>
      </c>
    </row>
    <row r="432" s="13" customFormat="1">
      <c r="A432" s="13"/>
      <c r="B432" s="232"/>
      <c r="C432" s="233"/>
      <c r="D432" s="234" t="s">
        <v>148</v>
      </c>
      <c r="E432" s="235" t="s">
        <v>19</v>
      </c>
      <c r="F432" s="236" t="s">
        <v>959</v>
      </c>
      <c r="G432" s="233"/>
      <c r="H432" s="237">
        <v>6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148</v>
      </c>
      <c r="AU432" s="243" t="s">
        <v>80</v>
      </c>
      <c r="AV432" s="13" t="s">
        <v>80</v>
      </c>
      <c r="AW432" s="13" t="s">
        <v>33</v>
      </c>
      <c r="AX432" s="13" t="s">
        <v>71</v>
      </c>
      <c r="AY432" s="243" t="s">
        <v>137</v>
      </c>
    </row>
    <row r="433" s="14" customFormat="1">
      <c r="A433" s="14"/>
      <c r="B433" s="244"/>
      <c r="C433" s="245"/>
      <c r="D433" s="234" t="s">
        <v>148</v>
      </c>
      <c r="E433" s="246" t="s">
        <v>19</v>
      </c>
      <c r="F433" s="247" t="s">
        <v>152</v>
      </c>
      <c r="G433" s="245"/>
      <c r="H433" s="248">
        <v>12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148</v>
      </c>
      <c r="AU433" s="254" t="s">
        <v>80</v>
      </c>
      <c r="AV433" s="14" t="s">
        <v>144</v>
      </c>
      <c r="AW433" s="14" t="s">
        <v>33</v>
      </c>
      <c r="AX433" s="14" t="s">
        <v>78</v>
      </c>
      <c r="AY433" s="254" t="s">
        <v>137</v>
      </c>
    </row>
    <row r="434" s="2" customFormat="1" ht="16.5" customHeight="1">
      <c r="A434" s="40"/>
      <c r="B434" s="41"/>
      <c r="C434" s="256" t="s">
        <v>960</v>
      </c>
      <c r="D434" s="256" t="s">
        <v>205</v>
      </c>
      <c r="E434" s="257" t="s">
        <v>961</v>
      </c>
      <c r="F434" s="258" t="s">
        <v>962</v>
      </c>
      <c r="G434" s="259" t="s">
        <v>292</v>
      </c>
      <c r="H434" s="260">
        <v>6</v>
      </c>
      <c r="I434" s="261"/>
      <c r="J434" s="262">
        <f>ROUND(I434*H434,2)</f>
        <v>0</v>
      </c>
      <c r="K434" s="258" t="s">
        <v>261</v>
      </c>
      <c r="L434" s="263"/>
      <c r="M434" s="264" t="s">
        <v>19</v>
      </c>
      <c r="N434" s="265" t="s">
        <v>42</v>
      </c>
      <c r="O434" s="86"/>
      <c r="P434" s="223">
        <f>O434*H434</f>
        <v>0</v>
      </c>
      <c r="Q434" s="223">
        <v>0.056599999999999998</v>
      </c>
      <c r="R434" s="223">
        <f>Q434*H434</f>
        <v>0.33960000000000001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184</v>
      </c>
      <c r="AT434" s="225" t="s">
        <v>205</v>
      </c>
      <c r="AU434" s="225" t="s">
        <v>80</v>
      </c>
      <c r="AY434" s="19" t="s">
        <v>137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78</v>
      </c>
      <c r="BK434" s="226">
        <f>ROUND(I434*H434,2)</f>
        <v>0</v>
      </c>
      <c r="BL434" s="19" t="s">
        <v>144</v>
      </c>
      <c r="BM434" s="225" t="s">
        <v>963</v>
      </c>
    </row>
    <row r="435" s="2" customFormat="1">
      <c r="A435" s="40"/>
      <c r="B435" s="41"/>
      <c r="C435" s="42"/>
      <c r="D435" s="234" t="s">
        <v>171</v>
      </c>
      <c r="E435" s="42"/>
      <c r="F435" s="255" t="s">
        <v>943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171</v>
      </c>
      <c r="AU435" s="19" t="s">
        <v>80</v>
      </c>
    </row>
    <row r="436" s="13" customFormat="1">
      <c r="A436" s="13"/>
      <c r="B436" s="232"/>
      <c r="C436" s="233"/>
      <c r="D436" s="234" t="s">
        <v>148</v>
      </c>
      <c r="E436" s="235" t="s">
        <v>19</v>
      </c>
      <c r="F436" s="236" t="s">
        <v>959</v>
      </c>
      <c r="G436" s="233"/>
      <c r="H436" s="237">
        <v>6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148</v>
      </c>
      <c r="AU436" s="243" t="s">
        <v>80</v>
      </c>
      <c r="AV436" s="13" t="s">
        <v>80</v>
      </c>
      <c r="AW436" s="13" t="s">
        <v>33</v>
      </c>
      <c r="AX436" s="13" t="s">
        <v>78</v>
      </c>
      <c r="AY436" s="243" t="s">
        <v>137</v>
      </c>
    </row>
    <row r="437" s="2" customFormat="1" ht="16.5" customHeight="1">
      <c r="A437" s="40"/>
      <c r="B437" s="41"/>
      <c r="C437" s="256" t="s">
        <v>964</v>
      </c>
      <c r="D437" s="256" t="s">
        <v>205</v>
      </c>
      <c r="E437" s="257" t="s">
        <v>965</v>
      </c>
      <c r="F437" s="258" t="s">
        <v>966</v>
      </c>
      <c r="G437" s="259" t="s">
        <v>292</v>
      </c>
      <c r="H437" s="260">
        <v>6</v>
      </c>
      <c r="I437" s="261"/>
      <c r="J437" s="262">
        <f>ROUND(I437*H437,2)</f>
        <v>0</v>
      </c>
      <c r="K437" s="258" t="s">
        <v>261</v>
      </c>
      <c r="L437" s="263"/>
      <c r="M437" s="264" t="s">
        <v>19</v>
      </c>
      <c r="N437" s="265" t="s">
        <v>42</v>
      </c>
      <c r="O437" s="86"/>
      <c r="P437" s="223">
        <f>O437*H437</f>
        <v>0</v>
      </c>
      <c r="Q437" s="223">
        <v>0.16</v>
      </c>
      <c r="R437" s="223">
        <f>Q437*H437</f>
        <v>0.95999999999999996</v>
      </c>
      <c r="S437" s="223">
        <v>0</v>
      </c>
      <c r="T437" s="224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5" t="s">
        <v>184</v>
      </c>
      <c r="AT437" s="225" t="s">
        <v>205</v>
      </c>
      <c r="AU437" s="225" t="s">
        <v>80</v>
      </c>
      <c r="AY437" s="19" t="s">
        <v>137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9" t="s">
        <v>78</v>
      </c>
      <c r="BK437" s="226">
        <f>ROUND(I437*H437,2)</f>
        <v>0</v>
      </c>
      <c r="BL437" s="19" t="s">
        <v>144</v>
      </c>
      <c r="BM437" s="225" t="s">
        <v>967</v>
      </c>
    </row>
    <row r="438" s="2" customFormat="1">
      <c r="A438" s="40"/>
      <c r="B438" s="41"/>
      <c r="C438" s="42"/>
      <c r="D438" s="234" t="s">
        <v>171</v>
      </c>
      <c r="E438" s="42"/>
      <c r="F438" s="255" t="s">
        <v>943</v>
      </c>
      <c r="G438" s="42"/>
      <c r="H438" s="42"/>
      <c r="I438" s="229"/>
      <c r="J438" s="42"/>
      <c r="K438" s="42"/>
      <c r="L438" s="46"/>
      <c r="M438" s="230"/>
      <c r="N438" s="231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171</v>
      </c>
      <c r="AU438" s="19" t="s">
        <v>80</v>
      </c>
    </row>
    <row r="439" s="13" customFormat="1">
      <c r="A439" s="13"/>
      <c r="B439" s="232"/>
      <c r="C439" s="233"/>
      <c r="D439" s="234" t="s">
        <v>148</v>
      </c>
      <c r="E439" s="235" t="s">
        <v>19</v>
      </c>
      <c r="F439" s="236" t="s">
        <v>958</v>
      </c>
      <c r="G439" s="233"/>
      <c r="H439" s="237">
        <v>6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148</v>
      </c>
      <c r="AU439" s="243" t="s">
        <v>80</v>
      </c>
      <c r="AV439" s="13" t="s">
        <v>80</v>
      </c>
      <c r="AW439" s="13" t="s">
        <v>33</v>
      </c>
      <c r="AX439" s="13" t="s">
        <v>78</v>
      </c>
      <c r="AY439" s="243" t="s">
        <v>137</v>
      </c>
    </row>
    <row r="440" s="2" customFormat="1" ht="16.5" customHeight="1">
      <c r="A440" s="40"/>
      <c r="B440" s="41"/>
      <c r="C440" s="214" t="s">
        <v>968</v>
      </c>
      <c r="D440" s="214" t="s">
        <v>139</v>
      </c>
      <c r="E440" s="215" t="s">
        <v>969</v>
      </c>
      <c r="F440" s="216" t="s">
        <v>970</v>
      </c>
      <c r="G440" s="217" t="s">
        <v>142</v>
      </c>
      <c r="H440" s="218">
        <v>3</v>
      </c>
      <c r="I440" s="219"/>
      <c r="J440" s="220">
        <f>ROUND(I440*H440,2)</f>
        <v>0</v>
      </c>
      <c r="K440" s="216" t="s">
        <v>143</v>
      </c>
      <c r="L440" s="46"/>
      <c r="M440" s="221" t="s">
        <v>19</v>
      </c>
      <c r="N440" s="222" t="s">
        <v>42</v>
      </c>
      <c r="O440" s="86"/>
      <c r="P440" s="223">
        <f>O440*H440</f>
        <v>0</v>
      </c>
      <c r="Q440" s="223">
        <v>0</v>
      </c>
      <c r="R440" s="223">
        <f>Q440*H440</f>
        <v>0</v>
      </c>
      <c r="S440" s="223">
        <v>2</v>
      </c>
      <c r="T440" s="224">
        <f>S440*H440</f>
        <v>6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144</v>
      </c>
      <c r="AT440" s="225" t="s">
        <v>139</v>
      </c>
      <c r="AU440" s="225" t="s">
        <v>80</v>
      </c>
      <c r="AY440" s="19" t="s">
        <v>137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78</v>
      </c>
      <c r="BK440" s="226">
        <f>ROUND(I440*H440,2)</f>
        <v>0</v>
      </c>
      <c r="BL440" s="19" t="s">
        <v>144</v>
      </c>
      <c r="BM440" s="225" t="s">
        <v>971</v>
      </c>
    </row>
    <row r="441" s="2" customFormat="1">
      <c r="A441" s="40"/>
      <c r="B441" s="41"/>
      <c r="C441" s="42"/>
      <c r="D441" s="227" t="s">
        <v>146</v>
      </c>
      <c r="E441" s="42"/>
      <c r="F441" s="228" t="s">
        <v>972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146</v>
      </c>
      <c r="AU441" s="19" t="s">
        <v>80</v>
      </c>
    </row>
    <row r="442" s="13" customFormat="1">
      <c r="A442" s="13"/>
      <c r="B442" s="232"/>
      <c r="C442" s="233"/>
      <c r="D442" s="234" t="s">
        <v>148</v>
      </c>
      <c r="E442" s="235" t="s">
        <v>19</v>
      </c>
      <c r="F442" s="236" t="s">
        <v>973</v>
      </c>
      <c r="G442" s="233"/>
      <c r="H442" s="237">
        <v>3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148</v>
      </c>
      <c r="AU442" s="243" t="s">
        <v>80</v>
      </c>
      <c r="AV442" s="13" t="s">
        <v>80</v>
      </c>
      <c r="AW442" s="13" t="s">
        <v>33</v>
      </c>
      <c r="AX442" s="13" t="s">
        <v>78</v>
      </c>
      <c r="AY442" s="243" t="s">
        <v>137</v>
      </c>
    </row>
    <row r="443" s="2" customFormat="1" ht="16.5" customHeight="1">
      <c r="A443" s="40"/>
      <c r="B443" s="41"/>
      <c r="C443" s="214" t="s">
        <v>974</v>
      </c>
      <c r="D443" s="214" t="s">
        <v>139</v>
      </c>
      <c r="E443" s="215" t="s">
        <v>975</v>
      </c>
      <c r="F443" s="216" t="s">
        <v>976</v>
      </c>
      <c r="G443" s="217" t="s">
        <v>142</v>
      </c>
      <c r="H443" s="218">
        <v>65</v>
      </c>
      <c r="I443" s="219"/>
      <c r="J443" s="220">
        <f>ROUND(I443*H443,2)</f>
        <v>0</v>
      </c>
      <c r="K443" s="216" t="s">
        <v>143</v>
      </c>
      <c r="L443" s="46"/>
      <c r="M443" s="221" t="s">
        <v>19</v>
      </c>
      <c r="N443" s="222" t="s">
        <v>42</v>
      </c>
      <c r="O443" s="86"/>
      <c r="P443" s="223">
        <f>O443*H443</f>
        <v>0</v>
      </c>
      <c r="Q443" s="223">
        <v>0</v>
      </c>
      <c r="R443" s="223">
        <f>Q443*H443</f>
        <v>0</v>
      </c>
      <c r="S443" s="223">
        <v>2.3999999999999999</v>
      </c>
      <c r="T443" s="224">
        <f>S443*H443</f>
        <v>156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5" t="s">
        <v>144</v>
      </c>
      <c r="AT443" s="225" t="s">
        <v>139</v>
      </c>
      <c r="AU443" s="225" t="s">
        <v>80</v>
      </c>
      <c r="AY443" s="19" t="s">
        <v>137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9" t="s">
        <v>78</v>
      </c>
      <c r="BK443" s="226">
        <f>ROUND(I443*H443,2)</f>
        <v>0</v>
      </c>
      <c r="BL443" s="19" t="s">
        <v>144</v>
      </c>
      <c r="BM443" s="225" t="s">
        <v>977</v>
      </c>
    </row>
    <row r="444" s="2" customFormat="1">
      <c r="A444" s="40"/>
      <c r="B444" s="41"/>
      <c r="C444" s="42"/>
      <c r="D444" s="227" t="s">
        <v>146</v>
      </c>
      <c r="E444" s="42"/>
      <c r="F444" s="228" t="s">
        <v>978</v>
      </c>
      <c r="G444" s="42"/>
      <c r="H444" s="42"/>
      <c r="I444" s="229"/>
      <c r="J444" s="42"/>
      <c r="K444" s="42"/>
      <c r="L444" s="46"/>
      <c r="M444" s="230"/>
      <c r="N444" s="231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146</v>
      </c>
      <c r="AU444" s="19" t="s">
        <v>80</v>
      </c>
    </row>
    <row r="445" s="13" customFormat="1">
      <c r="A445" s="13"/>
      <c r="B445" s="232"/>
      <c r="C445" s="233"/>
      <c r="D445" s="234" t="s">
        <v>148</v>
      </c>
      <c r="E445" s="235" t="s">
        <v>19</v>
      </c>
      <c r="F445" s="236" t="s">
        <v>979</v>
      </c>
      <c r="G445" s="233"/>
      <c r="H445" s="237">
        <v>45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148</v>
      </c>
      <c r="AU445" s="243" t="s">
        <v>80</v>
      </c>
      <c r="AV445" s="13" t="s">
        <v>80</v>
      </c>
      <c r="AW445" s="13" t="s">
        <v>33</v>
      </c>
      <c r="AX445" s="13" t="s">
        <v>71</v>
      </c>
      <c r="AY445" s="243" t="s">
        <v>137</v>
      </c>
    </row>
    <row r="446" s="13" customFormat="1">
      <c r="A446" s="13"/>
      <c r="B446" s="232"/>
      <c r="C446" s="233"/>
      <c r="D446" s="234" t="s">
        <v>148</v>
      </c>
      <c r="E446" s="235" t="s">
        <v>19</v>
      </c>
      <c r="F446" s="236" t="s">
        <v>980</v>
      </c>
      <c r="G446" s="233"/>
      <c r="H446" s="237">
        <v>20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148</v>
      </c>
      <c r="AU446" s="243" t="s">
        <v>80</v>
      </c>
      <c r="AV446" s="13" t="s">
        <v>80</v>
      </c>
      <c r="AW446" s="13" t="s">
        <v>33</v>
      </c>
      <c r="AX446" s="13" t="s">
        <v>71</v>
      </c>
      <c r="AY446" s="243" t="s">
        <v>137</v>
      </c>
    </row>
    <row r="447" s="14" customFormat="1">
      <c r="A447" s="14"/>
      <c r="B447" s="244"/>
      <c r="C447" s="245"/>
      <c r="D447" s="234" t="s">
        <v>148</v>
      </c>
      <c r="E447" s="246" t="s">
        <v>19</v>
      </c>
      <c r="F447" s="247" t="s">
        <v>152</v>
      </c>
      <c r="G447" s="245"/>
      <c r="H447" s="248">
        <v>65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148</v>
      </c>
      <c r="AU447" s="254" t="s">
        <v>80</v>
      </c>
      <c r="AV447" s="14" t="s">
        <v>144</v>
      </c>
      <c r="AW447" s="14" t="s">
        <v>33</v>
      </c>
      <c r="AX447" s="14" t="s">
        <v>78</v>
      </c>
      <c r="AY447" s="254" t="s">
        <v>137</v>
      </c>
    </row>
    <row r="448" s="12" customFormat="1" ht="22.8" customHeight="1">
      <c r="A448" s="12"/>
      <c r="B448" s="198"/>
      <c r="C448" s="199"/>
      <c r="D448" s="200" t="s">
        <v>70</v>
      </c>
      <c r="E448" s="212" t="s">
        <v>981</v>
      </c>
      <c r="F448" s="212" t="s">
        <v>982</v>
      </c>
      <c r="G448" s="199"/>
      <c r="H448" s="199"/>
      <c r="I448" s="202"/>
      <c r="J448" s="213">
        <f>BK448</f>
        <v>0</v>
      </c>
      <c r="K448" s="199"/>
      <c r="L448" s="204"/>
      <c r="M448" s="205"/>
      <c r="N448" s="206"/>
      <c r="O448" s="206"/>
      <c r="P448" s="207">
        <f>SUM(P449:P466)</f>
        <v>0</v>
      </c>
      <c r="Q448" s="206"/>
      <c r="R448" s="207">
        <f>SUM(R449:R466)</f>
        <v>0</v>
      </c>
      <c r="S448" s="206"/>
      <c r="T448" s="208">
        <f>SUM(T449:T466)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9" t="s">
        <v>78</v>
      </c>
      <c r="AT448" s="210" t="s">
        <v>70</v>
      </c>
      <c r="AU448" s="210" t="s">
        <v>78</v>
      </c>
      <c r="AY448" s="209" t="s">
        <v>137</v>
      </c>
      <c r="BK448" s="211">
        <f>SUM(BK449:BK466)</f>
        <v>0</v>
      </c>
    </row>
    <row r="449" s="2" customFormat="1" ht="37.8" customHeight="1">
      <c r="A449" s="40"/>
      <c r="B449" s="41"/>
      <c r="C449" s="214" t="s">
        <v>983</v>
      </c>
      <c r="D449" s="214" t="s">
        <v>139</v>
      </c>
      <c r="E449" s="215" t="s">
        <v>984</v>
      </c>
      <c r="F449" s="216" t="s">
        <v>985</v>
      </c>
      <c r="G449" s="217" t="s">
        <v>192</v>
      </c>
      <c r="H449" s="218">
        <v>852.41999999999996</v>
      </c>
      <c r="I449" s="219"/>
      <c r="J449" s="220">
        <f>ROUND(I449*H449,2)</f>
        <v>0</v>
      </c>
      <c r="K449" s="216" t="s">
        <v>143</v>
      </c>
      <c r="L449" s="46"/>
      <c r="M449" s="221" t="s">
        <v>19</v>
      </c>
      <c r="N449" s="222" t="s">
        <v>42</v>
      </c>
      <c r="O449" s="86"/>
      <c r="P449" s="223">
        <f>O449*H449</f>
        <v>0</v>
      </c>
      <c r="Q449" s="223">
        <v>0</v>
      </c>
      <c r="R449" s="223">
        <f>Q449*H449</f>
        <v>0</v>
      </c>
      <c r="S449" s="223">
        <v>0</v>
      </c>
      <c r="T449" s="224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5" t="s">
        <v>144</v>
      </c>
      <c r="AT449" s="225" t="s">
        <v>139</v>
      </c>
      <c r="AU449" s="225" t="s">
        <v>80</v>
      </c>
      <c r="AY449" s="19" t="s">
        <v>137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9" t="s">
        <v>78</v>
      </c>
      <c r="BK449" s="226">
        <f>ROUND(I449*H449,2)</f>
        <v>0</v>
      </c>
      <c r="BL449" s="19" t="s">
        <v>144</v>
      </c>
      <c r="BM449" s="225" t="s">
        <v>986</v>
      </c>
    </row>
    <row r="450" s="2" customFormat="1">
      <c r="A450" s="40"/>
      <c r="B450" s="41"/>
      <c r="C450" s="42"/>
      <c r="D450" s="227" t="s">
        <v>146</v>
      </c>
      <c r="E450" s="42"/>
      <c r="F450" s="228" t="s">
        <v>987</v>
      </c>
      <c r="G450" s="42"/>
      <c r="H450" s="42"/>
      <c r="I450" s="229"/>
      <c r="J450" s="42"/>
      <c r="K450" s="42"/>
      <c r="L450" s="46"/>
      <c r="M450" s="230"/>
      <c r="N450" s="231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146</v>
      </c>
      <c r="AU450" s="19" t="s">
        <v>80</v>
      </c>
    </row>
    <row r="451" s="2" customFormat="1" ht="37.8" customHeight="1">
      <c r="A451" s="40"/>
      <c r="B451" s="41"/>
      <c r="C451" s="214" t="s">
        <v>988</v>
      </c>
      <c r="D451" s="214" t="s">
        <v>139</v>
      </c>
      <c r="E451" s="215" t="s">
        <v>989</v>
      </c>
      <c r="F451" s="216" t="s">
        <v>990</v>
      </c>
      <c r="G451" s="217" t="s">
        <v>192</v>
      </c>
      <c r="H451" s="218">
        <v>11933.879999999999</v>
      </c>
      <c r="I451" s="219"/>
      <c r="J451" s="220">
        <f>ROUND(I451*H451,2)</f>
        <v>0</v>
      </c>
      <c r="K451" s="216" t="s">
        <v>143</v>
      </c>
      <c r="L451" s="46"/>
      <c r="M451" s="221" t="s">
        <v>19</v>
      </c>
      <c r="N451" s="222" t="s">
        <v>42</v>
      </c>
      <c r="O451" s="86"/>
      <c r="P451" s="223">
        <f>O451*H451</f>
        <v>0</v>
      </c>
      <c r="Q451" s="223">
        <v>0</v>
      </c>
      <c r="R451" s="223">
        <f>Q451*H451</f>
        <v>0</v>
      </c>
      <c r="S451" s="223">
        <v>0</v>
      </c>
      <c r="T451" s="22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5" t="s">
        <v>144</v>
      </c>
      <c r="AT451" s="225" t="s">
        <v>139</v>
      </c>
      <c r="AU451" s="225" t="s">
        <v>80</v>
      </c>
      <c r="AY451" s="19" t="s">
        <v>137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9" t="s">
        <v>78</v>
      </c>
      <c r="BK451" s="226">
        <f>ROUND(I451*H451,2)</f>
        <v>0</v>
      </c>
      <c r="BL451" s="19" t="s">
        <v>144</v>
      </c>
      <c r="BM451" s="225" t="s">
        <v>991</v>
      </c>
    </row>
    <row r="452" s="2" customFormat="1">
      <c r="A452" s="40"/>
      <c r="B452" s="41"/>
      <c r="C452" s="42"/>
      <c r="D452" s="227" t="s">
        <v>146</v>
      </c>
      <c r="E452" s="42"/>
      <c r="F452" s="228" t="s">
        <v>992</v>
      </c>
      <c r="G452" s="42"/>
      <c r="H452" s="42"/>
      <c r="I452" s="229"/>
      <c r="J452" s="42"/>
      <c r="K452" s="42"/>
      <c r="L452" s="46"/>
      <c r="M452" s="230"/>
      <c r="N452" s="231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146</v>
      </c>
      <c r="AU452" s="19" t="s">
        <v>80</v>
      </c>
    </row>
    <row r="453" s="2" customFormat="1">
      <c r="A453" s="40"/>
      <c r="B453" s="41"/>
      <c r="C453" s="42"/>
      <c r="D453" s="234" t="s">
        <v>171</v>
      </c>
      <c r="E453" s="42"/>
      <c r="F453" s="255" t="s">
        <v>172</v>
      </c>
      <c r="G453" s="42"/>
      <c r="H453" s="42"/>
      <c r="I453" s="229"/>
      <c r="J453" s="42"/>
      <c r="K453" s="42"/>
      <c r="L453" s="46"/>
      <c r="M453" s="230"/>
      <c r="N453" s="231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171</v>
      </c>
      <c r="AU453" s="19" t="s">
        <v>80</v>
      </c>
    </row>
    <row r="454" s="13" customFormat="1">
      <c r="A454" s="13"/>
      <c r="B454" s="232"/>
      <c r="C454" s="233"/>
      <c r="D454" s="234" t="s">
        <v>148</v>
      </c>
      <c r="E454" s="233"/>
      <c r="F454" s="236" t="s">
        <v>993</v>
      </c>
      <c r="G454" s="233"/>
      <c r="H454" s="237">
        <v>11933.879999999999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148</v>
      </c>
      <c r="AU454" s="243" t="s">
        <v>80</v>
      </c>
      <c r="AV454" s="13" t="s">
        <v>80</v>
      </c>
      <c r="AW454" s="13" t="s">
        <v>4</v>
      </c>
      <c r="AX454" s="13" t="s">
        <v>78</v>
      </c>
      <c r="AY454" s="243" t="s">
        <v>137</v>
      </c>
    </row>
    <row r="455" s="2" customFormat="1" ht="24.15" customHeight="1">
      <c r="A455" s="40"/>
      <c r="B455" s="41"/>
      <c r="C455" s="214" t="s">
        <v>994</v>
      </c>
      <c r="D455" s="214" t="s">
        <v>139</v>
      </c>
      <c r="E455" s="215" t="s">
        <v>995</v>
      </c>
      <c r="F455" s="216" t="s">
        <v>996</v>
      </c>
      <c r="G455" s="217" t="s">
        <v>192</v>
      </c>
      <c r="H455" s="218">
        <v>852.41999999999996</v>
      </c>
      <c r="I455" s="219"/>
      <c r="J455" s="220">
        <f>ROUND(I455*H455,2)</f>
        <v>0</v>
      </c>
      <c r="K455" s="216" t="s">
        <v>143</v>
      </c>
      <c r="L455" s="46"/>
      <c r="M455" s="221" t="s">
        <v>19</v>
      </c>
      <c r="N455" s="222" t="s">
        <v>42</v>
      </c>
      <c r="O455" s="86"/>
      <c r="P455" s="223">
        <f>O455*H455</f>
        <v>0</v>
      </c>
      <c r="Q455" s="223">
        <v>0</v>
      </c>
      <c r="R455" s="223">
        <f>Q455*H455</f>
        <v>0</v>
      </c>
      <c r="S455" s="223">
        <v>0</v>
      </c>
      <c r="T455" s="224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5" t="s">
        <v>144</v>
      </c>
      <c r="AT455" s="225" t="s">
        <v>139</v>
      </c>
      <c r="AU455" s="225" t="s">
        <v>80</v>
      </c>
      <c r="AY455" s="19" t="s">
        <v>137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9" t="s">
        <v>78</v>
      </c>
      <c r="BK455" s="226">
        <f>ROUND(I455*H455,2)</f>
        <v>0</v>
      </c>
      <c r="BL455" s="19" t="s">
        <v>144</v>
      </c>
      <c r="BM455" s="225" t="s">
        <v>997</v>
      </c>
    </row>
    <row r="456" s="2" customFormat="1">
      <c r="A456" s="40"/>
      <c r="B456" s="41"/>
      <c r="C456" s="42"/>
      <c r="D456" s="227" t="s">
        <v>146</v>
      </c>
      <c r="E456" s="42"/>
      <c r="F456" s="228" t="s">
        <v>998</v>
      </c>
      <c r="G456" s="42"/>
      <c r="H456" s="42"/>
      <c r="I456" s="229"/>
      <c r="J456" s="42"/>
      <c r="K456" s="42"/>
      <c r="L456" s="46"/>
      <c r="M456" s="230"/>
      <c r="N456" s="231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146</v>
      </c>
      <c r="AU456" s="19" t="s">
        <v>80</v>
      </c>
    </row>
    <row r="457" s="2" customFormat="1" ht="49.05" customHeight="1">
      <c r="A457" s="40"/>
      <c r="B457" s="41"/>
      <c r="C457" s="214" t="s">
        <v>999</v>
      </c>
      <c r="D457" s="214" t="s">
        <v>139</v>
      </c>
      <c r="E457" s="215" t="s">
        <v>1000</v>
      </c>
      <c r="F457" s="216" t="s">
        <v>1001</v>
      </c>
      <c r="G457" s="217" t="s">
        <v>192</v>
      </c>
      <c r="H457" s="218">
        <v>7.9199999999999999</v>
      </c>
      <c r="I457" s="219"/>
      <c r="J457" s="220">
        <f>ROUND(I457*H457,2)</f>
        <v>0</v>
      </c>
      <c r="K457" s="216" t="s">
        <v>143</v>
      </c>
      <c r="L457" s="46"/>
      <c r="M457" s="221" t="s">
        <v>19</v>
      </c>
      <c r="N457" s="222" t="s">
        <v>42</v>
      </c>
      <c r="O457" s="86"/>
      <c r="P457" s="223">
        <f>O457*H457</f>
        <v>0</v>
      </c>
      <c r="Q457" s="223">
        <v>0</v>
      </c>
      <c r="R457" s="223">
        <f>Q457*H457</f>
        <v>0</v>
      </c>
      <c r="S457" s="223">
        <v>0</v>
      </c>
      <c r="T457" s="22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5" t="s">
        <v>144</v>
      </c>
      <c r="AT457" s="225" t="s">
        <v>139</v>
      </c>
      <c r="AU457" s="225" t="s">
        <v>80</v>
      </c>
      <c r="AY457" s="19" t="s">
        <v>137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9" t="s">
        <v>78</v>
      </c>
      <c r="BK457" s="226">
        <f>ROUND(I457*H457,2)</f>
        <v>0</v>
      </c>
      <c r="BL457" s="19" t="s">
        <v>144</v>
      </c>
      <c r="BM457" s="225" t="s">
        <v>1002</v>
      </c>
    </row>
    <row r="458" s="2" customFormat="1">
      <c r="A458" s="40"/>
      <c r="B458" s="41"/>
      <c r="C458" s="42"/>
      <c r="D458" s="227" t="s">
        <v>146</v>
      </c>
      <c r="E458" s="42"/>
      <c r="F458" s="228" t="s">
        <v>1003</v>
      </c>
      <c r="G458" s="42"/>
      <c r="H458" s="42"/>
      <c r="I458" s="229"/>
      <c r="J458" s="42"/>
      <c r="K458" s="42"/>
      <c r="L458" s="46"/>
      <c r="M458" s="230"/>
      <c r="N458" s="231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146</v>
      </c>
      <c r="AU458" s="19" t="s">
        <v>80</v>
      </c>
    </row>
    <row r="459" s="2" customFormat="1" ht="44.25" customHeight="1">
      <c r="A459" s="40"/>
      <c r="B459" s="41"/>
      <c r="C459" s="214" t="s">
        <v>1004</v>
      </c>
      <c r="D459" s="214" t="s">
        <v>139</v>
      </c>
      <c r="E459" s="215" t="s">
        <v>1005</v>
      </c>
      <c r="F459" s="216" t="s">
        <v>1006</v>
      </c>
      <c r="G459" s="217" t="s">
        <v>192</v>
      </c>
      <c r="H459" s="218">
        <v>156</v>
      </c>
      <c r="I459" s="219"/>
      <c r="J459" s="220">
        <f>ROUND(I459*H459,2)</f>
        <v>0</v>
      </c>
      <c r="K459" s="216" t="s">
        <v>143</v>
      </c>
      <c r="L459" s="46"/>
      <c r="M459" s="221" t="s">
        <v>19</v>
      </c>
      <c r="N459" s="222" t="s">
        <v>42</v>
      </c>
      <c r="O459" s="86"/>
      <c r="P459" s="223">
        <f>O459*H459</f>
        <v>0</v>
      </c>
      <c r="Q459" s="223">
        <v>0</v>
      </c>
      <c r="R459" s="223">
        <f>Q459*H459</f>
        <v>0</v>
      </c>
      <c r="S459" s="223">
        <v>0</v>
      </c>
      <c r="T459" s="224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5" t="s">
        <v>144</v>
      </c>
      <c r="AT459" s="225" t="s">
        <v>139</v>
      </c>
      <c r="AU459" s="225" t="s">
        <v>80</v>
      </c>
      <c r="AY459" s="19" t="s">
        <v>137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9" t="s">
        <v>78</v>
      </c>
      <c r="BK459" s="226">
        <f>ROUND(I459*H459,2)</f>
        <v>0</v>
      </c>
      <c r="BL459" s="19" t="s">
        <v>144</v>
      </c>
      <c r="BM459" s="225" t="s">
        <v>1007</v>
      </c>
    </row>
    <row r="460" s="2" customFormat="1">
      <c r="A460" s="40"/>
      <c r="B460" s="41"/>
      <c r="C460" s="42"/>
      <c r="D460" s="227" t="s">
        <v>146</v>
      </c>
      <c r="E460" s="42"/>
      <c r="F460" s="228" t="s">
        <v>1008</v>
      </c>
      <c r="G460" s="42"/>
      <c r="H460" s="42"/>
      <c r="I460" s="229"/>
      <c r="J460" s="42"/>
      <c r="K460" s="42"/>
      <c r="L460" s="46"/>
      <c r="M460" s="230"/>
      <c r="N460" s="23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146</v>
      </c>
      <c r="AU460" s="19" t="s">
        <v>80</v>
      </c>
    </row>
    <row r="461" s="2" customFormat="1" ht="44.25" customHeight="1">
      <c r="A461" s="40"/>
      <c r="B461" s="41"/>
      <c r="C461" s="214" t="s">
        <v>1009</v>
      </c>
      <c r="D461" s="214" t="s">
        <v>139</v>
      </c>
      <c r="E461" s="215" t="s">
        <v>1010</v>
      </c>
      <c r="F461" s="216" t="s">
        <v>1011</v>
      </c>
      <c r="G461" s="217" t="s">
        <v>192</v>
      </c>
      <c r="H461" s="218">
        <v>162</v>
      </c>
      <c r="I461" s="219"/>
      <c r="J461" s="220">
        <f>ROUND(I461*H461,2)</f>
        <v>0</v>
      </c>
      <c r="K461" s="216" t="s">
        <v>143</v>
      </c>
      <c r="L461" s="46"/>
      <c r="M461" s="221" t="s">
        <v>19</v>
      </c>
      <c r="N461" s="222" t="s">
        <v>42</v>
      </c>
      <c r="O461" s="86"/>
      <c r="P461" s="223">
        <f>O461*H461</f>
        <v>0</v>
      </c>
      <c r="Q461" s="223">
        <v>0</v>
      </c>
      <c r="R461" s="223">
        <f>Q461*H461</f>
        <v>0</v>
      </c>
      <c r="S461" s="223">
        <v>0</v>
      </c>
      <c r="T461" s="224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25" t="s">
        <v>144</v>
      </c>
      <c r="AT461" s="225" t="s">
        <v>139</v>
      </c>
      <c r="AU461" s="225" t="s">
        <v>80</v>
      </c>
      <c r="AY461" s="19" t="s">
        <v>137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9" t="s">
        <v>78</v>
      </c>
      <c r="BK461" s="226">
        <f>ROUND(I461*H461,2)</f>
        <v>0</v>
      </c>
      <c r="BL461" s="19" t="s">
        <v>144</v>
      </c>
      <c r="BM461" s="225" t="s">
        <v>1012</v>
      </c>
    </row>
    <row r="462" s="2" customFormat="1">
      <c r="A462" s="40"/>
      <c r="B462" s="41"/>
      <c r="C462" s="42"/>
      <c r="D462" s="227" t="s">
        <v>146</v>
      </c>
      <c r="E462" s="42"/>
      <c r="F462" s="228" t="s">
        <v>1013</v>
      </c>
      <c r="G462" s="42"/>
      <c r="H462" s="42"/>
      <c r="I462" s="229"/>
      <c r="J462" s="42"/>
      <c r="K462" s="42"/>
      <c r="L462" s="46"/>
      <c r="M462" s="230"/>
      <c r="N462" s="231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146</v>
      </c>
      <c r="AU462" s="19" t="s">
        <v>80</v>
      </c>
    </row>
    <row r="463" s="2" customFormat="1" ht="44.25" customHeight="1">
      <c r="A463" s="40"/>
      <c r="B463" s="41"/>
      <c r="C463" s="214" t="s">
        <v>1014</v>
      </c>
      <c r="D463" s="214" t="s">
        <v>139</v>
      </c>
      <c r="E463" s="215" t="s">
        <v>1015</v>
      </c>
      <c r="F463" s="216" t="s">
        <v>191</v>
      </c>
      <c r="G463" s="217" t="s">
        <v>192</v>
      </c>
      <c r="H463" s="218">
        <v>403</v>
      </c>
      <c r="I463" s="219"/>
      <c r="J463" s="220">
        <f>ROUND(I463*H463,2)</f>
        <v>0</v>
      </c>
      <c r="K463" s="216" t="s">
        <v>143</v>
      </c>
      <c r="L463" s="46"/>
      <c r="M463" s="221" t="s">
        <v>19</v>
      </c>
      <c r="N463" s="222" t="s">
        <v>42</v>
      </c>
      <c r="O463" s="86"/>
      <c r="P463" s="223">
        <f>O463*H463</f>
        <v>0</v>
      </c>
      <c r="Q463" s="223">
        <v>0</v>
      </c>
      <c r="R463" s="223">
        <f>Q463*H463</f>
        <v>0</v>
      </c>
      <c r="S463" s="223">
        <v>0</v>
      </c>
      <c r="T463" s="224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5" t="s">
        <v>144</v>
      </c>
      <c r="AT463" s="225" t="s">
        <v>139</v>
      </c>
      <c r="AU463" s="225" t="s">
        <v>80</v>
      </c>
      <c r="AY463" s="19" t="s">
        <v>137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9" t="s">
        <v>78</v>
      </c>
      <c r="BK463" s="226">
        <f>ROUND(I463*H463,2)</f>
        <v>0</v>
      </c>
      <c r="BL463" s="19" t="s">
        <v>144</v>
      </c>
      <c r="BM463" s="225" t="s">
        <v>1016</v>
      </c>
    </row>
    <row r="464" s="2" customFormat="1">
      <c r="A464" s="40"/>
      <c r="B464" s="41"/>
      <c r="C464" s="42"/>
      <c r="D464" s="227" t="s">
        <v>146</v>
      </c>
      <c r="E464" s="42"/>
      <c r="F464" s="228" t="s">
        <v>1017</v>
      </c>
      <c r="G464" s="42"/>
      <c r="H464" s="42"/>
      <c r="I464" s="229"/>
      <c r="J464" s="42"/>
      <c r="K464" s="42"/>
      <c r="L464" s="46"/>
      <c r="M464" s="230"/>
      <c r="N464" s="23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146</v>
      </c>
      <c r="AU464" s="19" t="s">
        <v>80</v>
      </c>
    </row>
    <row r="465" s="2" customFormat="1" ht="44.25" customHeight="1">
      <c r="A465" s="40"/>
      <c r="B465" s="41"/>
      <c r="C465" s="214" t="s">
        <v>1018</v>
      </c>
      <c r="D465" s="214" t="s">
        <v>139</v>
      </c>
      <c r="E465" s="215" t="s">
        <v>1019</v>
      </c>
      <c r="F465" s="216" t="s">
        <v>1020</v>
      </c>
      <c r="G465" s="217" t="s">
        <v>192</v>
      </c>
      <c r="H465" s="218">
        <v>123.5</v>
      </c>
      <c r="I465" s="219"/>
      <c r="J465" s="220">
        <f>ROUND(I465*H465,2)</f>
        <v>0</v>
      </c>
      <c r="K465" s="216" t="s">
        <v>143</v>
      </c>
      <c r="L465" s="46"/>
      <c r="M465" s="221" t="s">
        <v>19</v>
      </c>
      <c r="N465" s="222" t="s">
        <v>42</v>
      </c>
      <c r="O465" s="86"/>
      <c r="P465" s="223">
        <f>O465*H465</f>
        <v>0</v>
      </c>
      <c r="Q465" s="223">
        <v>0</v>
      </c>
      <c r="R465" s="223">
        <f>Q465*H465</f>
        <v>0</v>
      </c>
      <c r="S465" s="223">
        <v>0</v>
      </c>
      <c r="T465" s="224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5" t="s">
        <v>144</v>
      </c>
      <c r="AT465" s="225" t="s">
        <v>139</v>
      </c>
      <c r="AU465" s="225" t="s">
        <v>80</v>
      </c>
      <c r="AY465" s="19" t="s">
        <v>137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9" t="s">
        <v>78</v>
      </c>
      <c r="BK465" s="226">
        <f>ROUND(I465*H465,2)</f>
        <v>0</v>
      </c>
      <c r="BL465" s="19" t="s">
        <v>144</v>
      </c>
      <c r="BM465" s="225" t="s">
        <v>1021</v>
      </c>
    </row>
    <row r="466" s="2" customFormat="1">
      <c r="A466" s="40"/>
      <c r="B466" s="41"/>
      <c r="C466" s="42"/>
      <c r="D466" s="227" t="s">
        <v>146</v>
      </c>
      <c r="E466" s="42"/>
      <c r="F466" s="228" t="s">
        <v>1022</v>
      </c>
      <c r="G466" s="42"/>
      <c r="H466" s="42"/>
      <c r="I466" s="229"/>
      <c r="J466" s="42"/>
      <c r="K466" s="42"/>
      <c r="L466" s="46"/>
      <c r="M466" s="230"/>
      <c r="N466" s="231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146</v>
      </c>
      <c r="AU466" s="19" t="s">
        <v>80</v>
      </c>
    </row>
    <row r="467" s="12" customFormat="1" ht="22.8" customHeight="1">
      <c r="A467" s="12"/>
      <c r="B467" s="198"/>
      <c r="C467" s="199"/>
      <c r="D467" s="200" t="s">
        <v>70</v>
      </c>
      <c r="E467" s="212" t="s">
        <v>235</v>
      </c>
      <c r="F467" s="212" t="s">
        <v>236</v>
      </c>
      <c r="G467" s="199"/>
      <c r="H467" s="199"/>
      <c r="I467" s="202"/>
      <c r="J467" s="213">
        <f>BK467</f>
        <v>0</v>
      </c>
      <c r="K467" s="199"/>
      <c r="L467" s="204"/>
      <c r="M467" s="205"/>
      <c r="N467" s="206"/>
      <c r="O467" s="206"/>
      <c r="P467" s="207">
        <f>SUM(P468:P469)</f>
        <v>0</v>
      </c>
      <c r="Q467" s="206"/>
      <c r="R467" s="207">
        <f>SUM(R468:R469)</f>
        <v>0</v>
      </c>
      <c r="S467" s="206"/>
      <c r="T467" s="208">
        <f>SUM(T468:T469)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09" t="s">
        <v>78</v>
      </c>
      <c r="AT467" s="210" t="s">
        <v>70</v>
      </c>
      <c r="AU467" s="210" t="s">
        <v>78</v>
      </c>
      <c r="AY467" s="209" t="s">
        <v>137</v>
      </c>
      <c r="BK467" s="211">
        <f>SUM(BK468:BK469)</f>
        <v>0</v>
      </c>
    </row>
    <row r="468" s="2" customFormat="1" ht="37.8" customHeight="1">
      <c r="A468" s="40"/>
      <c r="B468" s="41"/>
      <c r="C468" s="214" t="s">
        <v>1023</v>
      </c>
      <c r="D468" s="214" t="s">
        <v>139</v>
      </c>
      <c r="E468" s="215" t="s">
        <v>1024</v>
      </c>
      <c r="F468" s="216" t="s">
        <v>1025</v>
      </c>
      <c r="G468" s="217" t="s">
        <v>192</v>
      </c>
      <c r="H468" s="218">
        <v>314.98200000000003</v>
      </c>
      <c r="I468" s="219"/>
      <c r="J468" s="220">
        <f>ROUND(I468*H468,2)</f>
        <v>0</v>
      </c>
      <c r="K468" s="216" t="s">
        <v>143</v>
      </c>
      <c r="L468" s="46"/>
      <c r="M468" s="221" t="s">
        <v>19</v>
      </c>
      <c r="N468" s="222" t="s">
        <v>42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</v>
      </c>
      <c r="T468" s="224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144</v>
      </c>
      <c r="AT468" s="225" t="s">
        <v>139</v>
      </c>
      <c r="AU468" s="225" t="s">
        <v>80</v>
      </c>
      <c r="AY468" s="19" t="s">
        <v>137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9" t="s">
        <v>78</v>
      </c>
      <c r="BK468" s="226">
        <f>ROUND(I468*H468,2)</f>
        <v>0</v>
      </c>
      <c r="BL468" s="19" t="s">
        <v>144</v>
      </c>
      <c r="BM468" s="225" t="s">
        <v>1026</v>
      </c>
    </row>
    <row r="469" s="2" customFormat="1">
      <c r="A469" s="40"/>
      <c r="B469" s="41"/>
      <c r="C469" s="42"/>
      <c r="D469" s="227" t="s">
        <v>146</v>
      </c>
      <c r="E469" s="42"/>
      <c r="F469" s="228" t="s">
        <v>1027</v>
      </c>
      <c r="G469" s="42"/>
      <c r="H469" s="42"/>
      <c r="I469" s="229"/>
      <c r="J469" s="42"/>
      <c r="K469" s="42"/>
      <c r="L469" s="46"/>
      <c r="M469" s="230"/>
      <c r="N469" s="231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146</v>
      </c>
      <c r="AU469" s="19" t="s">
        <v>80</v>
      </c>
    </row>
    <row r="470" s="12" customFormat="1" ht="25.92" customHeight="1">
      <c r="A470" s="12"/>
      <c r="B470" s="198"/>
      <c r="C470" s="199"/>
      <c r="D470" s="200" t="s">
        <v>70</v>
      </c>
      <c r="E470" s="201" t="s">
        <v>242</v>
      </c>
      <c r="F470" s="201" t="s">
        <v>243</v>
      </c>
      <c r="G470" s="199"/>
      <c r="H470" s="199"/>
      <c r="I470" s="202"/>
      <c r="J470" s="203">
        <f>BK470</f>
        <v>0</v>
      </c>
      <c r="K470" s="199"/>
      <c r="L470" s="204"/>
      <c r="M470" s="205"/>
      <c r="N470" s="206"/>
      <c r="O470" s="206"/>
      <c r="P470" s="207">
        <f>P471+P479</f>
        <v>0</v>
      </c>
      <c r="Q470" s="206"/>
      <c r="R470" s="207">
        <f>R471+R479</f>
        <v>1.371035</v>
      </c>
      <c r="S470" s="206"/>
      <c r="T470" s="208">
        <f>T471+T479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9" t="s">
        <v>80</v>
      </c>
      <c r="AT470" s="210" t="s">
        <v>70</v>
      </c>
      <c r="AU470" s="210" t="s">
        <v>71</v>
      </c>
      <c r="AY470" s="209" t="s">
        <v>137</v>
      </c>
      <c r="BK470" s="211">
        <f>BK471+BK479</f>
        <v>0</v>
      </c>
    </row>
    <row r="471" s="12" customFormat="1" ht="22.8" customHeight="1">
      <c r="A471" s="12"/>
      <c r="B471" s="198"/>
      <c r="C471" s="199"/>
      <c r="D471" s="200" t="s">
        <v>70</v>
      </c>
      <c r="E471" s="212" t="s">
        <v>1028</v>
      </c>
      <c r="F471" s="212" t="s">
        <v>1029</v>
      </c>
      <c r="G471" s="199"/>
      <c r="H471" s="199"/>
      <c r="I471" s="202"/>
      <c r="J471" s="213">
        <f>BK471</f>
        <v>0</v>
      </c>
      <c r="K471" s="199"/>
      <c r="L471" s="204"/>
      <c r="M471" s="205"/>
      <c r="N471" s="206"/>
      <c r="O471" s="206"/>
      <c r="P471" s="207">
        <f>SUM(P472:P478)</f>
        <v>0</v>
      </c>
      <c r="Q471" s="206"/>
      <c r="R471" s="207">
        <f>SUM(R472:R478)</f>
        <v>0.0092849999999999999</v>
      </c>
      <c r="S471" s="206"/>
      <c r="T471" s="208">
        <f>SUM(T472:T478)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09" t="s">
        <v>80</v>
      </c>
      <c r="AT471" s="210" t="s">
        <v>70</v>
      </c>
      <c r="AU471" s="210" t="s">
        <v>78</v>
      </c>
      <c r="AY471" s="209" t="s">
        <v>137</v>
      </c>
      <c r="BK471" s="211">
        <f>SUM(BK472:BK478)</f>
        <v>0</v>
      </c>
    </row>
    <row r="472" s="2" customFormat="1" ht="44.25" customHeight="1">
      <c r="A472" s="40"/>
      <c r="B472" s="41"/>
      <c r="C472" s="214" t="s">
        <v>1030</v>
      </c>
      <c r="D472" s="214" t="s">
        <v>139</v>
      </c>
      <c r="E472" s="215" t="s">
        <v>1031</v>
      </c>
      <c r="F472" s="216" t="s">
        <v>1032</v>
      </c>
      <c r="G472" s="217" t="s">
        <v>213</v>
      </c>
      <c r="H472" s="218">
        <v>15</v>
      </c>
      <c r="I472" s="219"/>
      <c r="J472" s="220">
        <f>ROUND(I472*H472,2)</f>
        <v>0</v>
      </c>
      <c r="K472" s="216" t="s">
        <v>143</v>
      </c>
      <c r="L472" s="46"/>
      <c r="M472" s="221" t="s">
        <v>19</v>
      </c>
      <c r="N472" s="222" t="s">
        <v>42</v>
      </c>
      <c r="O472" s="86"/>
      <c r="P472" s="223">
        <f>O472*H472</f>
        <v>0</v>
      </c>
      <c r="Q472" s="223">
        <v>0.00039500000000000001</v>
      </c>
      <c r="R472" s="223">
        <f>Q472*H472</f>
        <v>0.0059249999999999997</v>
      </c>
      <c r="S472" s="223">
        <v>0</v>
      </c>
      <c r="T472" s="224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5" t="s">
        <v>237</v>
      </c>
      <c r="AT472" s="225" t="s">
        <v>139</v>
      </c>
      <c r="AU472" s="225" t="s">
        <v>80</v>
      </c>
      <c r="AY472" s="19" t="s">
        <v>137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9" t="s">
        <v>78</v>
      </c>
      <c r="BK472" s="226">
        <f>ROUND(I472*H472,2)</f>
        <v>0</v>
      </c>
      <c r="BL472" s="19" t="s">
        <v>237</v>
      </c>
      <c r="BM472" s="225" t="s">
        <v>1033</v>
      </c>
    </row>
    <row r="473" s="2" customFormat="1">
      <c r="A473" s="40"/>
      <c r="B473" s="41"/>
      <c r="C473" s="42"/>
      <c r="D473" s="227" t="s">
        <v>146</v>
      </c>
      <c r="E473" s="42"/>
      <c r="F473" s="228" t="s">
        <v>1034</v>
      </c>
      <c r="G473" s="42"/>
      <c r="H473" s="42"/>
      <c r="I473" s="229"/>
      <c r="J473" s="42"/>
      <c r="K473" s="42"/>
      <c r="L473" s="46"/>
      <c r="M473" s="230"/>
      <c r="N473" s="231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146</v>
      </c>
      <c r="AU473" s="19" t="s">
        <v>80</v>
      </c>
    </row>
    <row r="474" s="13" customFormat="1">
      <c r="A474" s="13"/>
      <c r="B474" s="232"/>
      <c r="C474" s="233"/>
      <c r="D474" s="234" t="s">
        <v>148</v>
      </c>
      <c r="E474" s="235" t="s">
        <v>19</v>
      </c>
      <c r="F474" s="236" t="s">
        <v>1035</v>
      </c>
      <c r="G474" s="233"/>
      <c r="H474" s="237">
        <v>10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148</v>
      </c>
      <c r="AU474" s="243" t="s">
        <v>80</v>
      </c>
      <c r="AV474" s="13" t="s">
        <v>80</v>
      </c>
      <c r="AW474" s="13" t="s">
        <v>33</v>
      </c>
      <c r="AX474" s="13" t="s">
        <v>78</v>
      </c>
      <c r="AY474" s="243" t="s">
        <v>137</v>
      </c>
    </row>
    <row r="475" s="13" customFormat="1">
      <c r="A475" s="13"/>
      <c r="B475" s="232"/>
      <c r="C475" s="233"/>
      <c r="D475" s="234" t="s">
        <v>148</v>
      </c>
      <c r="E475" s="233"/>
      <c r="F475" s="236" t="s">
        <v>1036</v>
      </c>
      <c r="G475" s="233"/>
      <c r="H475" s="237">
        <v>15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148</v>
      </c>
      <c r="AU475" s="243" t="s">
        <v>80</v>
      </c>
      <c r="AV475" s="13" t="s">
        <v>80</v>
      </c>
      <c r="AW475" s="13" t="s">
        <v>4</v>
      </c>
      <c r="AX475" s="13" t="s">
        <v>78</v>
      </c>
      <c r="AY475" s="243" t="s">
        <v>137</v>
      </c>
    </row>
    <row r="476" s="2" customFormat="1" ht="33" customHeight="1">
      <c r="A476" s="40"/>
      <c r="B476" s="41"/>
      <c r="C476" s="214" t="s">
        <v>1037</v>
      </c>
      <c r="D476" s="214" t="s">
        <v>139</v>
      </c>
      <c r="E476" s="215" t="s">
        <v>1038</v>
      </c>
      <c r="F476" s="216" t="s">
        <v>1039</v>
      </c>
      <c r="G476" s="217" t="s">
        <v>304</v>
      </c>
      <c r="H476" s="218">
        <v>21</v>
      </c>
      <c r="I476" s="219"/>
      <c r="J476" s="220">
        <f>ROUND(I476*H476,2)</f>
        <v>0</v>
      </c>
      <c r="K476" s="216" t="s">
        <v>143</v>
      </c>
      <c r="L476" s="46"/>
      <c r="M476" s="221" t="s">
        <v>19</v>
      </c>
      <c r="N476" s="222" t="s">
        <v>42</v>
      </c>
      <c r="O476" s="86"/>
      <c r="P476" s="223">
        <f>O476*H476</f>
        <v>0</v>
      </c>
      <c r="Q476" s="223">
        <v>0.00016000000000000001</v>
      </c>
      <c r="R476" s="223">
        <f>Q476*H476</f>
        <v>0.0033600000000000001</v>
      </c>
      <c r="S476" s="223">
        <v>0</v>
      </c>
      <c r="T476" s="22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237</v>
      </c>
      <c r="AT476" s="225" t="s">
        <v>139</v>
      </c>
      <c r="AU476" s="225" t="s">
        <v>80</v>
      </c>
      <c r="AY476" s="19" t="s">
        <v>137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78</v>
      </c>
      <c r="BK476" s="226">
        <f>ROUND(I476*H476,2)</f>
        <v>0</v>
      </c>
      <c r="BL476" s="19" t="s">
        <v>237</v>
      </c>
      <c r="BM476" s="225" t="s">
        <v>1040</v>
      </c>
    </row>
    <row r="477" s="2" customFormat="1">
      <c r="A477" s="40"/>
      <c r="B477" s="41"/>
      <c r="C477" s="42"/>
      <c r="D477" s="227" t="s">
        <v>146</v>
      </c>
      <c r="E477" s="42"/>
      <c r="F477" s="228" t="s">
        <v>1041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146</v>
      </c>
      <c r="AU477" s="19" t="s">
        <v>80</v>
      </c>
    </row>
    <row r="478" s="13" customFormat="1">
      <c r="A478" s="13"/>
      <c r="B478" s="232"/>
      <c r="C478" s="233"/>
      <c r="D478" s="234" t="s">
        <v>148</v>
      </c>
      <c r="E478" s="233"/>
      <c r="F478" s="236" t="s">
        <v>921</v>
      </c>
      <c r="G478" s="233"/>
      <c r="H478" s="237">
        <v>21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148</v>
      </c>
      <c r="AU478" s="243" t="s">
        <v>80</v>
      </c>
      <c r="AV478" s="13" t="s">
        <v>80</v>
      </c>
      <c r="AW478" s="13" t="s">
        <v>4</v>
      </c>
      <c r="AX478" s="13" t="s">
        <v>78</v>
      </c>
      <c r="AY478" s="243" t="s">
        <v>137</v>
      </c>
    </row>
    <row r="479" s="12" customFormat="1" ht="22.8" customHeight="1">
      <c r="A479" s="12"/>
      <c r="B479" s="198"/>
      <c r="C479" s="199"/>
      <c r="D479" s="200" t="s">
        <v>70</v>
      </c>
      <c r="E479" s="212" t="s">
        <v>272</v>
      </c>
      <c r="F479" s="212" t="s">
        <v>273</v>
      </c>
      <c r="G479" s="199"/>
      <c r="H479" s="199"/>
      <c r="I479" s="202"/>
      <c r="J479" s="213">
        <f>BK479</f>
        <v>0</v>
      </c>
      <c r="K479" s="199"/>
      <c r="L479" s="204"/>
      <c r="M479" s="205"/>
      <c r="N479" s="206"/>
      <c r="O479" s="206"/>
      <c r="P479" s="207">
        <f>SUM(P480:P485)</f>
        <v>0</v>
      </c>
      <c r="Q479" s="206"/>
      <c r="R479" s="207">
        <f>SUM(R480:R485)</f>
        <v>1.36175</v>
      </c>
      <c r="S479" s="206"/>
      <c r="T479" s="208">
        <f>SUM(T480:T485)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9" t="s">
        <v>80</v>
      </c>
      <c r="AT479" s="210" t="s">
        <v>70</v>
      </c>
      <c r="AU479" s="210" t="s">
        <v>78</v>
      </c>
      <c r="AY479" s="209" t="s">
        <v>137</v>
      </c>
      <c r="BK479" s="211">
        <f>SUM(BK480:BK485)</f>
        <v>0</v>
      </c>
    </row>
    <row r="480" s="2" customFormat="1" ht="16.5" customHeight="1">
      <c r="A480" s="40"/>
      <c r="B480" s="41"/>
      <c r="C480" s="214" t="s">
        <v>1042</v>
      </c>
      <c r="D480" s="214" t="s">
        <v>139</v>
      </c>
      <c r="E480" s="215" t="s">
        <v>1043</v>
      </c>
      <c r="F480" s="216" t="s">
        <v>1044</v>
      </c>
      <c r="G480" s="217" t="s">
        <v>142</v>
      </c>
      <c r="H480" s="218">
        <v>25</v>
      </c>
      <c r="I480" s="219"/>
      <c r="J480" s="220">
        <f>ROUND(I480*H480,2)</f>
        <v>0</v>
      </c>
      <c r="K480" s="216" t="s">
        <v>261</v>
      </c>
      <c r="L480" s="46"/>
      <c r="M480" s="221" t="s">
        <v>19</v>
      </c>
      <c r="N480" s="222" t="s">
        <v>42</v>
      </c>
      <c r="O480" s="86"/>
      <c r="P480" s="223">
        <f>O480*H480</f>
        <v>0</v>
      </c>
      <c r="Q480" s="223">
        <v>0</v>
      </c>
      <c r="R480" s="223">
        <f>Q480*H480</f>
        <v>0</v>
      </c>
      <c r="S480" s="223">
        <v>0</v>
      </c>
      <c r="T480" s="224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5" t="s">
        <v>237</v>
      </c>
      <c r="AT480" s="225" t="s">
        <v>139</v>
      </c>
      <c r="AU480" s="225" t="s">
        <v>80</v>
      </c>
      <c r="AY480" s="19" t="s">
        <v>137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9" t="s">
        <v>78</v>
      </c>
      <c r="BK480" s="226">
        <f>ROUND(I480*H480,2)</f>
        <v>0</v>
      </c>
      <c r="BL480" s="19" t="s">
        <v>237</v>
      </c>
      <c r="BM480" s="225" t="s">
        <v>1045</v>
      </c>
    </row>
    <row r="481" s="13" customFormat="1">
      <c r="A481" s="13"/>
      <c r="B481" s="232"/>
      <c r="C481" s="233"/>
      <c r="D481" s="234" t="s">
        <v>148</v>
      </c>
      <c r="E481" s="235" t="s">
        <v>19</v>
      </c>
      <c r="F481" s="236" t="s">
        <v>1046</v>
      </c>
      <c r="G481" s="233"/>
      <c r="H481" s="237">
        <v>25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148</v>
      </c>
      <c r="AU481" s="243" t="s">
        <v>80</v>
      </c>
      <c r="AV481" s="13" t="s">
        <v>80</v>
      </c>
      <c r="AW481" s="13" t="s">
        <v>33</v>
      </c>
      <c r="AX481" s="13" t="s">
        <v>78</v>
      </c>
      <c r="AY481" s="243" t="s">
        <v>137</v>
      </c>
    </row>
    <row r="482" s="2" customFormat="1" ht="24.15" customHeight="1">
      <c r="A482" s="40"/>
      <c r="B482" s="41"/>
      <c r="C482" s="256" t="s">
        <v>1047</v>
      </c>
      <c r="D482" s="256" t="s">
        <v>205</v>
      </c>
      <c r="E482" s="257" t="s">
        <v>1048</v>
      </c>
      <c r="F482" s="258" t="s">
        <v>1049</v>
      </c>
      <c r="G482" s="259" t="s">
        <v>142</v>
      </c>
      <c r="H482" s="260">
        <v>1</v>
      </c>
      <c r="I482" s="261"/>
      <c r="J482" s="262">
        <f>ROUND(I482*H482,2)</f>
        <v>0</v>
      </c>
      <c r="K482" s="258" t="s">
        <v>261</v>
      </c>
      <c r="L482" s="263"/>
      <c r="M482" s="264" t="s">
        <v>19</v>
      </c>
      <c r="N482" s="265" t="s">
        <v>42</v>
      </c>
      <c r="O482" s="86"/>
      <c r="P482" s="223">
        <f>O482*H482</f>
        <v>0</v>
      </c>
      <c r="Q482" s="223">
        <v>0.75</v>
      </c>
      <c r="R482" s="223">
        <f>Q482*H482</f>
        <v>0.75</v>
      </c>
      <c r="S482" s="223">
        <v>0</v>
      </c>
      <c r="T482" s="224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5" t="s">
        <v>255</v>
      </c>
      <c r="AT482" s="225" t="s">
        <v>205</v>
      </c>
      <c r="AU482" s="225" t="s">
        <v>80</v>
      </c>
      <c r="AY482" s="19" t="s">
        <v>137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9" t="s">
        <v>78</v>
      </c>
      <c r="BK482" s="226">
        <f>ROUND(I482*H482,2)</f>
        <v>0</v>
      </c>
      <c r="BL482" s="19" t="s">
        <v>237</v>
      </c>
      <c r="BM482" s="225" t="s">
        <v>1050</v>
      </c>
    </row>
    <row r="483" s="2" customFormat="1">
      <c r="A483" s="40"/>
      <c r="B483" s="41"/>
      <c r="C483" s="42"/>
      <c r="D483" s="234" t="s">
        <v>171</v>
      </c>
      <c r="E483" s="42"/>
      <c r="F483" s="255" t="s">
        <v>943</v>
      </c>
      <c r="G483" s="42"/>
      <c r="H483" s="42"/>
      <c r="I483" s="229"/>
      <c r="J483" s="42"/>
      <c r="K483" s="42"/>
      <c r="L483" s="46"/>
      <c r="M483" s="230"/>
      <c r="N483" s="231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171</v>
      </c>
      <c r="AU483" s="19" t="s">
        <v>80</v>
      </c>
    </row>
    <row r="484" s="2" customFormat="1" ht="24.15" customHeight="1">
      <c r="A484" s="40"/>
      <c r="B484" s="41"/>
      <c r="C484" s="214" t="s">
        <v>1051</v>
      </c>
      <c r="D484" s="214" t="s">
        <v>139</v>
      </c>
      <c r="E484" s="215" t="s">
        <v>1052</v>
      </c>
      <c r="F484" s="216" t="s">
        <v>1053</v>
      </c>
      <c r="G484" s="217" t="s">
        <v>142</v>
      </c>
      <c r="H484" s="218">
        <v>25</v>
      </c>
      <c r="I484" s="219"/>
      <c r="J484" s="220">
        <f>ROUND(I484*H484,2)</f>
        <v>0</v>
      </c>
      <c r="K484" s="216" t="s">
        <v>143</v>
      </c>
      <c r="L484" s="46"/>
      <c r="M484" s="221" t="s">
        <v>19</v>
      </c>
      <c r="N484" s="222" t="s">
        <v>42</v>
      </c>
      <c r="O484" s="86"/>
      <c r="P484" s="223">
        <f>O484*H484</f>
        <v>0</v>
      </c>
      <c r="Q484" s="223">
        <v>0.024469999999999999</v>
      </c>
      <c r="R484" s="223">
        <f>Q484*H484</f>
        <v>0.61175000000000002</v>
      </c>
      <c r="S484" s="223">
        <v>0</v>
      </c>
      <c r="T484" s="224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25" t="s">
        <v>237</v>
      </c>
      <c r="AT484" s="225" t="s">
        <v>139</v>
      </c>
      <c r="AU484" s="225" t="s">
        <v>80</v>
      </c>
      <c r="AY484" s="19" t="s">
        <v>137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9" t="s">
        <v>78</v>
      </c>
      <c r="BK484" s="226">
        <f>ROUND(I484*H484,2)</f>
        <v>0</v>
      </c>
      <c r="BL484" s="19" t="s">
        <v>237</v>
      </c>
      <c r="BM484" s="225" t="s">
        <v>1054</v>
      </c>
    </row>
    <row r="485" s="2" customFormat="1">
      <c r="A485" s="40"/>
      <c r="B485" s="41"/>
      <c r="C485" s="42"/>
      <c r="D485" s="227" t="s">
        <v>146</v>
      </c>
      <c r="E485" s="42"/>
      <c r="F485" s="228" t="s">
        <v>1055</v>
      </c>
      <c r="G485" s="42"/>
      <c r="H485" s="42"/>
      <c r="I485" s="229"/>
      <c r="J485" s="42"/>
      <c r="K485" s="42"/>
      <c r="L485" s="46"/>
      <c r="M485" s="266"/>
      <c r="N485" s="267"/>
      <c r="O485" s="268"/>
      <c r="P485" s="268"/>
      <c r="Q485" s="268"/>
      <c r="R485" s="268"/>
      <c r="S485" s="268"/>
      <c r="T485" s="269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146</v>
      </c>
      <c r="AU485" s="19" t="s">
        <v>80</v>
      </c>
    </row>
    <row r="486" s="2" customFormat="1" ht="6.96" customHeight="1">
      <c r="A486" s="40"/>
      <c r="B486" s="61"/>
      <c r="C486" s="62"/>
      <c r="D486" s="62"/>
      <c r="E486" s="62"/>
      <c r="F486" s="62"/>
      <c r="G486" s="62"/>
      <c r="H486" s="62"/>
      <c r="I486" s="62"/>
      <c r="J486" s="62"/>
      <c r="K486" s="62"/>
      <c r="L486" s="46"/>
      <c r="M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</row>
  </sheetData>
  <sheetProtection sheet="1" autoFilter="0" formatColumns="0" formatRows="0" objects="1" scenarios="1" spinCount="100000" saltValue="BJkm/RQJOsXhUuR8wucDaPC0NeF3+eWUt4pDVannuAZqrWxhTA5xxoWC3FC2Nh6dTpu09TexOlxvfWMLkqe/Zg==" hashValue="OTaxDADNSKhtvj2jG81wVRzCtGp3U5WaTVF1LEtgJIxMLmqbV/RNf1BPDk1OpbBOUUAZE3Z/DDgJTIjcAuoV+g==" algorithmName="SHA-512" password="CC35"/>
  <autoFilter ref="C98:K4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3_01/111151121"/>
    <hyperlink ref="F109" r:id="rId2" display="https://podminky.urs.cz/item/CS_URS_2023_01/111212355"/>
    <hyperlink ref="F112" r:id="rId3" display="https://podminky.urs.cz/item/CS_URS_2023_01/112151351"/>
    <hyperlink ref="F114" r:id="rId4" display="https://podminky.urs.cz/item/CS_URS_2023_01/112201111"/>
    <hyperlink ref="F116" r:id="rId5" display="https://podminky.urs.cz/item/CS_URS_2023_01/113107211"/>
    <hyperlink ref="F119" r:id="rId6" display="https://podminky.urs.cz/item/CS_URS_2023_01/113107223"/>
    <hyperlink ref="F121" r:id="rId7" display="https://podminky.urs.cz/item/CS_URS_2023_01/113107230"/>
    <hyperlink ref="F123" r:id="rId8" display="https://podminky.urs.cz/item/CS_URS_2023_01/113107241"/>
    <hyperlink ref="F125" r:id="rId9" display="https://podminky.urs.cz/item/CS_URS_2023_01/113154222"/>
    <hyperlink ref="F127" r:id="rId10" display="https://podminky.urs.cz/item/CS_URS_2023_01/120001101"/>
    <hyperlink ref="F137" r:id="rId11" display="https://podminky.urs.cz/item/CS_URS_2023_01/121151103"/>
    <hyperlink ref="F140" r:id="rId12" display="https://podminky.urs.cz/item/CS_URS_2023_01/122251104"/>
    <hyperlink ref="F143" r:id="rId13" display="https://podminky.urs.cz/item/CS_URS_2023_01/131213711"/>
    <hyperlink ref="F151" r:id="rId14" display="https://podminky.urs.cz/item/CS_URS_2023_01/132212121"/>
    <hyperlink ref="F156" r:id="rId15" display="https://podminky.urs.cz/item/CS_URS_2023_01/151811131"/>
    <hyperlink ref="F161" r:id="rId16" display="https://podminky.urs.cz/item/CS_URS_2023_01/151811231"/>
    <hyperlink ref="F163" r:id="rId17" display="https://podminky.urs.cz/item/CS_URS_2023_01/162201411"/>
    <hyperlink ref="F165" r:id="rId18" display="https://podminky.urs.cz/item/CS_URS_2023_01/162301501"/>
    <hyperlink ref="F167" r:id="rId19" display="https://podminky.urs.cz/item/CS_URS_2023_01/162301932"/>
    <hyperlink ref="F171" r:id="rId20" display="https://podminky.urs.cz/item/CS_URS_2023_01/162301952"/>
    <hyperlink ref="F175" r:id="rId21" display="https://podminky.urs.cz/item/CS_URS_2023_01/162301972"/>
    <hyperlink ref="F179" r:id="rId22" display="https://podminky.urs.cz/item/CS_URS_2023_01/162301981"/>
    <hyperlink ref="F183" r:id="rId23" display="https://podminky.urs.cz/item/CS_URS_2023_01/162751117"/>
    <hyperlink ref="F185" r:id="rId24" display="https://podminky.urs.cz/item/CS_URS_2023_01/162751119"/>
    <hyperlink ref="F189" r:id="rId25" display="https://podminky.urs.cz/item/CS_URS_2023_01/167151111"/>
    <hyperlink ref="F191" r:id="rId26" display="https://podminky.urs.cz/item/CS_URS_2023_01/167151121"/>
    <hyperlink ref="F193" r:id="rId27" display="https://podminky.urs.cz/item/CS_URS_2023_01/171201201"/>
    <hyperlink ref="F195" r:id="rId28" display="https://podminky.urs.cz/item/CS_URS_2023_01/171201231"/>
    <hyperlink ref="F199" r:id="rId29" display="https://podminky.urs.cz/item/CS_URS_2023_01/174111101"/>
    <hyperlink ref="F207" r:id="rId30" display="https://podminky.urs.cz/item/CS_URS_2023_01/174151101"/>
    <hyperlink ref="F238" r:id="rId31" display="https://podminky.urs.cz/item/CS_URS_2023_01/175111101"/>
    <hyperlink ref="F245" r:id="rId32" display="https://podminky.urs.cz/item/CS_URS_2023_01/181351003"/>
    <hyperlink ref="F247" r:id="rId33" display="https://podminky.urs.cz/item/CS_URS_2023_01/181411121"/>
    <hyperlink ref="F251" r:id="rId34" display="https://podminky.urs.cz/item/CS_URS_2023_01/181951112"/>
    <hyperlink ref="F256" r:id="rId35" display="https://podminky.urs.cz/item/CS_URS_2023_01/182303111"/>
    <hyperlink ref="F260" r:id="rId36" display="https://podminky.urs.cz/item/CS_URS_2023_01/184818232"/>
    <hyperlink ref="F263" r:id="rId37" display="https://podminky.urs.cz/item/CS_URS_2023_01/185803111"/>
    <hyperlink ref="F265" r:id="rId38" display="https://podminky.urs.cz/item/CS_URS_2023_01/185803211"/>
    <hyperlink ref="F268" r:id="rId39" display="https://podminky.urs.cz/item/CS_URS_2023_01/212751104"/>
    <hyperlink ref="F273" r:id="rId40" display="https://podminky.urs.cz/item/CS_URS_2023_01/213311141"/>
    <hyperlink ref="F276" r:id="rId41" display="https://podminky.urs.cz/item/CS_URS_2023_01/274313711"/>
    <hyperlink ref="F284" r:id="rId42" display="https://podminky.urs.cz/item/CS_URS_2023_01/275313611"/>
    <hyperlink ref="F292" r:id="rId43" display="https://podminky.urs.cz/item/CS_URS_2023_01/359901211"/>
    <hyperlink ref="F295" r:id="rId44" display="https://podminky.urs.cz/item/CS_URS_2023_01/430321616"/>
    <hyperlink ref="F299" r:id="rId45" display="https://podminky.urs.cz/item/CS_URS_2023_01/430362021"/>
    <hyperlink ref="F303" r:id="rId46" display="https://podminky.urs.cz/item/CS_URS_2023_01/434351141"/>
    <hyperlink ref="F305" r:id="rId47" display="https://podminky.urs.cz/item/CS_URS_2023_01/434351142"/>
    <hyperlink ref="F307" r:id="rId48" display="https://podminky.urs.cz/item/CS_URS_2023_01/451572111"/>
    <hyperlink ref="F310" r:id="rId49" display="https://podminky.urs.cz/item/CS_URS_2023_01/452311141"/>
    <hyperlink ref="F314" r:id="rId50" display="https://podminky.urs.cz/item/CS_URS_2023_01/452313141"/>
    <hyperlink ref="F319" r:id="rId51" display="https://podminky.urs.cz/item/CS_URS_2023_01/452353101"/>
    <hyperlink ref="F322" r:id="rId52" display="https://podminky.urs.cz/item/CS_URS_2023_01/564201111"/>
    <hyperlink ref="F328" r:id="rId53" display="https://podminky.urs.cz/item/CS_URS_2023_01/564251111"/>
    <hyperlink ref="F334" r:id="rId54" display="https://podminky.urs.cz/item/CS_URS_2023_01/596211123"/>
    <hyperlink ref="F354" r:id="rId55" display="https://podminky.urs.cz/item/CS_URS_2023_01/637211134"/>
    <hyperlink ref="F358" r:id="rId56" display="https://podminky.urs.cz/item/CS_URS_2023_01/871315241"/>
    <hyperlink ref="F360" r:id="rId57" display="https://podminky.urs.cz/item/CS_URS_2023_01/877315211"/>
    <hyperlink ref="F369" r:id="rId58" display="https://podminky.urs.cz/item/CS_URS_2023_01/890211851"/>
    <hyperlink ref="F372" r:id="rId59" display="https://podminky.urs.cz/item/CS_URS_2023_01/895941343"/>
    <hyperlink ref="F383" r:id="rId60" display="https://podminky.urs.cz/item/CS_URS_2023_01/895941361"/>
    <hyperlink ref="F386" r:id="rId61" display="https://podminky.urs.cz/item/CS_URS_2023_01/895941362"/>
    <hyperlink ref="F389" r:id="rId62" display="https://podminky.urs.cz/item/CS_URS_2023_01/895941367"/>
    <hyperlink ref="F392" r:id="rId63" display="https://podminky.urs.cz/item/CS_URS_2023_01/899204112"/>
    <hyperlink ref="F399" r:id="rId64" display="https://podminky.urs.cz/item/CS_URS_2023_01/899331111"/>
    <hyperlink ref="F403" r:id="rId65" display="https://podminky.urs.cz/item/CS_URS_2023_01/916231213"/>
    <hyperlink ref="F415" r:id="rId66" display="https://podminky.urs.cz/item/CS_URS_2023_01/919726227"/>
    <hyperlink ref="F421" r:id="rId67" display="https://podminky.urs.cz/item/CS_URS_2023_01/936001001"/>
    <hyperlink ref="F426" r:id="rId68" display="https://podminky.urs.cz/item/CS_URS_2023_01/936104211"/>
    <hyperlink ref="F430" r:id="rId69" display="https://podminky.urs.cz/item/CS_URS_2023_01/936124112"/>
    <hyperlink ref="F441" r:id="rId70" display="https://podminky.urs.cz/item/CS_URS_2023_01/961044111"/>
    <hyperlink ref="F444" r:id="rId71" display="https://podminky.urs.cz/item/CS_URS_2023_01/961055111"/>
    <hyperlink ref="F450" r:id="rId72" display="https://podminky.urs.cz/item/CS_URS_2023_01/997221551"/>
    <hyperlink ref="F452" r:id="rId73" display="https://podminky.urs.cz/item/CS_URS_2023_01/997221559"/>
    <hyperlink ref="F456" r:id="rId74" display="https://podminky.urs.cz/item/CS_URS_2023_01/997221611"/>
    <hyperlink ref="F458" r:id="rId75" display="https://podminky.urs.cz/item/CS_URS_2023_01/997013871"/>
    <hyperlink ref="F460" r:id="rId76" display="https://podminky.urs.cz/item/CS_URS_2023_01/997221861"/>
    <hyperlink ref="F462" r:id="rId77" display="https://podminky.urs.cz/item/CS_URS_2023_01/997221862"/>
    <hyperlink ref="F464" r:id="rId78" display="https://podminky.urs.cz/item/CS_URS_2023_01/997221873"/>
    <hyperlink ref="F466" r:id="rId79" display="https://podminky.urs.cz/item/CS_URS_2023_01/997221875"/>
    <hyperlink ref="F469" r:id="rId80" display="https://podminky.urs.cz/item/CS_URS_2023_01/998223011"/>
    <hyperlink ref="F473" r:id="rId81" display="https://podminky.urs.cz/item/CS_URS_2023_01/711161212"/>
    <hyperlink ref="F477" r:id="rId82" display="https://podminky.urs.cz/item/CS_URS_2023_01/711161384"/>
    <hyperlink ref="F485" r:id="rId83" display="https://podminky.urs.cz/item/CS_URS_2023_01/762795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atria objektu na ul. V Zálomu 1, Ostrava-Zábřeh</v>
      </c>
      <c r="F7" s="144"/>
      <c r="G7" s="144"/>
      <c r="H7" s="144"/>
      <c r="L7" s="22"/>
    </row>
    <row r="8" s="1" customFormat="1" ht="12" customHeight="1">
      <c r="B8" s="22"/>
      <c r="D8" s="144" t="s">
        <v>106</v>
      </c>
      <c r="L8" s="22"/>
    </row>
    <row r="9" s="2" customFormat="1" ht="16.5" customHeight="1">
      <c r="A9" s="40"/>
      <c r="B9" s="46"/>
      <c r="C9" s="40"/>
      <c r="D9" s="40"/>
      <c r="E9" s="145" t="s">
        <v>473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108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1056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24. 3. 2023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ROUND((SUM(BE89:BE120)),  2)</f>
        <v>0</v>
      </c>
      <c r="G35" s="40"/>
      <c r="H35" s="40"/>
      <c r="I35" s="159">
        <v>0.20999999999999999</v>
      </c>
      <c r="J35" s="158">
        <f>ROUND(((SUM(BE89:BE120))*I35),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ROUND((SUM(BF89:BF120)),  2)</f>
        <v>0</v>
      </c>
      <c r="G36" s="40"/>
      <c r="H36" s="40"/>
      <c r="I36" s="159">
        <v>0.14999999999999999</v>
      </c>
      <c r="J36" s="158">
        <f>ROUND(((SUM(BF89:BF120))*I36),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ROUND((SUM(BG89:BG120)),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ROUND((SUM(BH89:BH120)),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ROUND((SUM(BI89:BI120)),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atria objektu na ul. V Zálomu 1, Ostrava-Zábřeh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473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108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Zpevněné plochy - sanace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parcely č. 287/29, 4591</v>
      </c>
      <c r="G56" s="42"/>
      <c r="H56" s="42"/>
      <c r="I56" s="34" t="s">
        <v>23</v>
      </c>
      <c r="J56" s="74" t="str">
        <f>IF(J14="","",J14)</f>
        <v>24. 3. 2023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SMO, městský obvod Ostrava - Jih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113</v>
      </c>
    </row>
    <row r="64" s="9" customFormat="1" ht="24.96" customHeight="1">
      <c r="A64" s="9"/>
      <c r="B64" s="176"/>
      <c r="C64" s="177"/>
      <c r="D64" s="178" t="s">
        <v>114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115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477</v>
      </c>
      <c r="E66" s="184"/>
      <c r="F66" s="184"/>
      <c r="G66" s="184"/>
      <c r="H66" s="184"/>
      <c r="I66" s="184"/>
      <c r="J66" s="185">
        <f>J114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480</v>
      </c>
      <c r="E67" s="184"/>
      <c r="F67" s="184"/>
      <c r="G67" s="184"/>
      <c r="H67" s="184"/>
      <c r="I67" s="184"/>
      <c r="J67" s="185">
        <f>J117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122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Rekonstrukce atria objektu na ul. V Zálomu 1, Ostrava-Zábřeh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106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473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108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02 - Zpevněné plochy - sanace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parcely č. 287/29, 4591</v>
      </c>
      <c r="G83" s="42"/>
      <c r="H83" s="42"/>
      <c r="I83" s="34" t="s">
        <v>23</v>
      </c>
      <c r="J83" s="74" t="str">
        <f>IF(J14="","",J14)</f>
        <v>24. 3. 2023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SMO, městský obvod Ostrava - Jih</v>
      </c>
      <c r="G85" s="42"/>
      <c r="H85" s="42"/>
      <c r="I85" s="34" t="s">
        <v>31</v>
      </c>
      <c r="J85" s="38" t="str">
        <f>E23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Dopravní projekce Bojko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123</v>
      </c>
      <c r="D88" s="190" t="s">
        <v>56</v>
      </c>
      <c r="E88" s="190" t="s">
        <v>52</v>
      </c>
      <c r="F88" s="190" t="s">
        <v>53</v>
      </c>
      <c r="G88" s="190" t="s">
        <v>124</v>
      </c>
      <c r="H88" s="190" t="s">
        <v>125</v>
      </c>
      <c r="I88" s="190" t="s">
        <v>126</v>
      </c>
      <c r="J88" s="190" t="s">
        <v>112</v>
      </c>
      <c r="K88" s="191" t="s">
        <v>127</v>
      </c>
      <c r="L88" s="192"/>
      <c r="M88" s="94" t="s">
        <v>19</v>
      </c>
      <c r="N88" s="95" t="s">
        <v>41</v>
      </c>
      <c r="O88" s="95" t="s">
        <v>128</v>
      </c>
      <c r="P88" s="95" t="s">
        <v>129</v>
      </c>
      <c r="Q88" s="95" t="s">
        <v>130</v>
      </c>
      <c r="R88" s="95" t="s">
        <v>131</v>
      </c>
      <c r="S88" s="95" t="s">
        <v>132</v>
      </c>
      <c r="T88" s="96" t="s">
        <v>133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134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0.71843199999999996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113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135</v>
      </c>
      <c r="F90" s="201" t="s">
        <v>136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P91+P114+P117</f>
        <v>0</v>
      </c>
      <c r="Q90" s="206"/>
      <c r="R90" s="207">
        <f>R91+R114+R117</f>
        <v>0.71843199999999996</v>
      </c>
      <c r="S90" s="206"/>
      <c r="T90" s="208">
        <f>T91+T114+T117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70</v>
      </c>
      <c r="AU90" s="210" t="s">
        <v>71</v>
      </c>
      <c r="AY90" s="209" t="s">
        <v>137</v>
      </c>
      <c r="BK90" s="211">
        <f>BK91+BK114+BK117</f>
        <v>0</v>
      </c>
    </row>
    <row r="91" s="12" customFormat="1" ht="22.8" customHeight="1">
      <c r="A91" s="12"/>
      <c r="B91" s="198"/>
      <c r="C91" s="199"/>
      <c r="D91" s="200" t="s">
        <v>70</v>
      </c>
      <c r="E91" s="212" t="s">
        <v>78</v>
      </c>
      <c r="F91" s="212" t="s">
        <v>138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SUM(P92:P113)</f>
        <v>0</v>
      </c>
      <c r="Q91" s="206"/>
      <c r="R91" s="207">
        <f>SUM(R92:R113)</f>
        <v>0</v>
      </c>
      <c r="S91" s="206"/>
      <c r="T91" s="208">
        <f>SUM(T92:T113)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70</v>
      </c>
      <c r="AU91" s="210" t="s">
        <v>78</v>
      </c>
      <c r="AY91" s="209" t="s">
        <v>137</v>
      </c>
      <c r="BK91" s="211">
        <f>SUM(BK92:BK113)</f>
        <v>0</v>
      </c>
    </row>
    <row r="92" s="2" customFormat="1" ht="37.8" customHeight="1">
      <c r="A92" s="40"/>
      <c r="B92" s="41"/>
      <c r="C92" s="214" t="s">
        <v>78</v>
      </c>
      <c r="D92" s="214" t="s">
        <v>139</v>
      </c>
      <c r="E92" s="215" t="s">
        <v>1057</v>
      </c>
      <c r="F92" s="216" t="s">
        <v>1058</v>
      </c>
      <c r="G92" s="217" t="s">
        <v>142</v>
      </c>
      <c r="H92" s="218">
        <v>192</v>
      </c>
      <c r="I92" s="219"/>
      <c r="J92" s="220">
        <f>ROUND(I92*H92,2)</f>
        <v>0</v>
      </c>
      <c r="K92" s="216" t="s">
        <v>143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144</v>
      </c>
      <c r="AT92" s="225" t="s">
        <v>139</v>
      </c>
      <c r="AU92" s="225" t="s">
        <v>80</v>
      </c>
      <c r="AY92" s="19" t="s">
        <v>137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144</v>
      </c>
      <c r="BM92" s="225" t="s">
        <v>1059</v>
      </c>
    </row>
    <row r="93" s="2" customFormat="1">
      <c r="A93" s="40"/>
      <c r="B93" s="41"/>
      <c r="C93" s="42"/>
      <c r="D93" s="227" t="s">
        <v>146</v>
      </c>
      <c r="E93" s="42"/>
      <c r="F93" s="228" t="s">
        <v>1060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146</v>
      </c>
      <c r="AU93" s="19" t="s">
        <v>80</v>
      </c>
    </row>
    <row r="94" s="13" customFormat="1">
      <c r="A94" s="13"/>
      <c r="B94" s="232"/>
      <c r="C94" s="233"/>
      <c r="D94" s="234" t="s">
        <v>148</v>
      </c>
      <c r="E94" s="235" t="s">
        <v>19</v>
      </c>
      <c r="F94" s="236" t="s">
        <v>1061</v>
      </c>
      <c r="G94" s="233"/>
      <c r="H94" s="237">
        <v>192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148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137</v>
      </c>
    </row>
    <row r="95" s="2" customFormat="1" ht="62.7" customHeight="1">
      <c r="A95" s="40"/>
      <c r="B95" s="41"/>
      <c r="C95" s="214" t="s">
        <v>80</v>
      </c>
      <c r="D95" s="214" t="s">
        <v>139</v>
      </c>
      <c r="E95" s="215" t="s">
        <v>162</v>
      </c>
      <c r="F95" s="216" t="s">
        <v>163</v>
      </c>
      <c r="G95" s="217" t="s">
        <v>142</v>
      </c>
      <c r="H95" s="218">
        <v>192</v>
      </c>
      <c r="I95" s="219"/>
      <c r="J95" s="220">
        <f>ROUND(I95*H95,2)</f>
        <v>0</v>
      </c>
      <c r="K95" s="216" t="s">
        <v>143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144</v>
      </c>
      <c r="AT95" s="225" t="s">
        <v>139</v>
      </c>
      <c r="AU95" s="225" t="s">
        <v>80</v>
      </c>
      <c r="AY95" s="19" t="s">
        <v>137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78</v>
      </c>
      <c r="BK95" s="226">
        <f>ROUND(I95*H95,2)</f>
        <v>0</v>
      </c>
      <c r="BL95" s="19" t="s">
        <v>144</v>
      </c>
      <c r="BM95" s="225" t="s">
        <v>1062</v>
      </c>
    </row>
    <row r="96" s="2" customFormat="1">
      <c r="A96" s="40"/>
      <c r="B96" s="41"/>
      <c r="C96" s="42"/>
      <c r="D96" s="227" t="s">
        <v>146</v>
      </c>
      <c r="E96" s="42"/>
      <c r="F96" s="228" t="s">
        <v>165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146</v>
      </c>
      <c r="AU96" s="19" t="s">
        <v>80</v>
      </c>
    </row>
    <row r="97" s="2" customFormat="1" ht="66.75" customHeight="1">
      <c r="A97" s="40"/>
      <c r="B97" s="41"/>
      <c r="C97" s="214" t="s">
        <v>157</v>
      </c>
      <c r="D97" s="214" t="s">
        <v>139</v>
      </c>
      <c r="E97" s="215" t="s">
        <v>167</v>
      </c>
      <c r="F97" s="216" t="s">
        <v>168</v>
      </c>
      <c r="G97" s="217" t="s">
        <v>142</v>
      </c>
      <c r="H97" s="218">
        <v>960</v>
      </c>
      <c r="I97" s="219"/>
      <c r="J97" s="220">
        <f>ROUND(I97*H97,2)</f>
        <v>0</v>
      </c>
      <c r="K97" s="216" t="s">
        <v>143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144</v>
      </c>
      <c r="AT97" s="225" t="s">
        <v>139</v>
      </c>
      <c r="AU97" s="225" t="s">
        <v>80</v>
      </c>
      <c r="AY97" s="19" t="s">
        <v>137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78</v>
      </c>
      <c r="BK97" s="226">
        <f>ROUND(I97*H97,2)</f>
        <v>0</v>
      </c>
      <c r="BL97" s="19" t="s">
        <v>144</v>
      </c>
      <c r="BM97" s="225" t="s">
        <v>1063</v>
      </c>
    </row>
    <row r="98" s="2" customFormat="1">
      <c r="A98" s="40"/>
      <c r="B98" s="41"/>
      <c r="C98" s="42"/>
      <c r="D98" s="227" t="s">
        <v>146</v>
      </c>
      <c r="E98" s="42"/>
      <c r="F98" s="228" t="s">
        <v>170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146</v>
      </c>
      <c r="AU98" s="19" t="s">
        <v>80</v>
      </c>
    </row>
    <row r="99" s="2" customFormat="1">
      <c r="A99" s="40"/>
      <c r="B99" s="41"/>
      <c r="C99" s="42"/>
      <c r="D99" s="234" t="s">
        <v>171</v>
      </c>
      <c r="E99" s="42"/>
      <c r="F99" s="255" t="s">
        <v>172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171</v>
      </c>
      <c r="AU99" s="19" t="s">
        <v>80</v>
      </c>
    </row>
    <row r="100" s="13" customFormat="1">
      <c r="A100" s="13"/>
      <c r="B100" s="232"/>
      <c r="C100" s="233"/>
      <c r="D100" s="234" t="s">
        <v>148</v>
      </c>
      <c r="E100" s="233"/>
      <c r="F100" s="236" t="s">
        <v>1064</v>
      </c>
      <c r="G100" s="233"/>
      <c r="H100" s="237">
        <v>960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148</v>
      </c>
      <c r="AU100" s="243" t="s">
        <v>80</v>
      </c>
      <c r="AV100" s="13" t="s">
        <v>80</v>
      </c>
      <c r="AW100" s="13" t="s">
        <v>4</v>
      </c>
      <c r="AX100" s="13" t="s">
        <v>78</v>
      </c>
      <c r="AY100" s="243" t="s">
        <v>137</v>
      </c>
    </row>
    <row r="101" s="2" customFormat="1" ht="44.25" customHeight="1">
      <c r="A101" s="40"/>
      <c r="B101" s="41"/>
      <c r="C101" s="214" t="s">
        <v>144</v>
      </c>
      <c r="D101" s="214" t="s">
        <v>139</v>
      </c>
      <c r="E101" s="215" t="s">
        <v>175</v>
      </c>
      <c r="F101" s="216" t="s">
        <v>176</v>
      </c>
      <c r="G101" s="217" t="s">
        <v>142</v>
      </c>
      <c r="H101" s="218">
        <v>192</v>
      </c>
      <c r="I101" s="219"/>
      <c r="J101" s="220">
        <f>ROUND(I101*H101,2)</f>
        <v>0</v>
      </c>
      <c r="K101" s="216" t="s">
        <v>143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144</v>
      </c>
      <c r="AT101" s="225" t="s">
        <v>139</v>
      </c>
      <c r="AU101" s="225" t="s">
        <v>80</v>
      </c>
      <c r="AY101" s="19" t="s">
        <v>137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144</v>
      </c>
      <c r="BM101" s="225" t="s">
        <v>1065</v>
      </c>
    </row>
    <row r="102" s="2" customFormat="1">
      <c r="A102" s="40"/>
      <c r="B102" s="41"/>
      <c r="C102" s="42"/>
      <c r="D102" s="227" t="s">
        <v>146</v>
      </c>
      <c r="E102" s="42"/>
      <c r="F102" s="228" t="s">
        <v>178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146</v>
      </c>
      <c r="AU102" s="19" t="s">
        <v>80</v>
      </c>
    </row>
    <row r="103" s="2" customFormat="1" ht="44.25" customHeight="1">
      <c r="A103" s="40"/>
      <c r="B103" s="41"/>
      <c r="C103" s="214" t="s">
        <v>166</v>
      </c>
      <c r="D103" s="214" t="s">
        <v>139</v>
      </c>
      <c r="E103" s="215" t="s">
        <v>180</v>
      </c>
      <c r="F103" s="216" t="s">
        <v>181</v>
      </c>
      <c r="G103" s="217" t="s">
        <v>142</v>
      </c>
      <c r="H103" s="218">
        <v>192</v>
      </c>
      <c r="I103" s="219"/>
      <c r="J103" s="220">
        <f>ROUND(I103*H103,2)</f>
        <v>0</v>
      </c>
      <c r="K103" s="216" t="s">
        <v>143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144</v>
      </c>
      <c r="AT103" s="225" t="s">
        <v>139</v>
      </c>
      <c r="AU103" s="225" t="s">
        <v>80</v>
      </c>
      <c r="AY103" s="19" t="s">
        <v>137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144</v>
      </c>
      <c r="BM103" s="225" t="s">
        <v>1066</v>
      </c>
    </row>
    <row r="104" s="2" customFormat="1">
      <c r="A104" s="40"/>
      <c r="B104" s="41"/>
      <c r="C104" s="42"/>
      <c r="D104" s="227" t="s">
        <v>146</v>
      </c>
      <c r="E104" s="42"/>
      <c r="F104" s="228" t="s">
        <v>183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146</v>
      </c>
      <c r="AU104" s="19" t="s">
        <v>80</v>
      </c>
    </row>
    <row r="105" s="2" customFormat="1" ht="37.8" customHeight="1">
      <c r="A105" s="40"/>
      <c r="B105" s="41"/>
      <c r="C105" s="214" t="s">
        <v>174</v>
      </c>
      <c r="D105" s="214" t="s">
        <v>139</v>
      </c>
      <c r="E105" s="215" t="s">
        <v>185</v>
      </c>
      <c r="F105" s="216" t="s">
        <v>186</v>
      </c>
      <c r="G105" s="217" t="s">
        <v>142</v>
      </c>
      <c r="H105" s="218">
        <v>192</v>
      </c>
      <c r="I105" s="219"/>
      <c r="J105" s="220">
        <f>ROUND(I105*H105,2)</f>
        <v>0</v>
      </c>
      <c r="K105" s="216" t="s">
        <v>143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144</v>
      </c>
      <c r="AT105" s="225" t="s">
        <v>139</v>
      </c>
      <c r="AU105" s="225" t="s">
        <v>80</v>
      </c>
      <c r="AY105" s="19" t="s">
        <v>137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144</v>
      </c>
      <c r="BM105" s="225" t="s">
        <v>1067</v>
      </c>
    </row>
    <row r="106" s="2" customFormat="1">
      <c r="A106" s="40"/>
      <c r="B106" s="41"/>
      <c r="C106" s="42"/>
      <c r="D106" s="227" t="s">
        <v>146</v>
      </c>
      <c r="E106" s="42"/>
      <c r="F106" s="228" t="s">
        <v>188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146</v>
      </c>
      <c r="AU106" s="19" t="s">
        <v>80</v>
      </c>
    </row>
    <row r="107" s="2" customFormat="1" ht="44.25" customHeight="1">
      <c r="A107" s="40"/>
      <c r="B107" s="41"/>
      <c r="C107" s="214" t="s">
        <v>179</v>
      </c>
      <c r="D107" s="214" t="s">
        <v>139</v>
      </c>
      <c r="E107" s="215" t="s">
        <v>190</v>
      </c>
      <c r="F107" s="216" t="s">
        <v>191</v>
      </c>
      <c r="G107" s="217" t="s">
        <v>192</v>
      </c>
      <c r="H107" s="218">
        <v>364.80000000000001</v>
      </c>
      <c r="I107" s="219"/>
      <c r="J107" s="220">
        <f>ROUND(I107*H107,2)</f>
        <v>0</v>
      </c>
      <c r="K107" s="216" t="s">
        <v>143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144</v>
      </c>
      <c r="AT107" s="225" t="s">
        <v>139</v>
      </c>
      <c r="AU107" s="225" t="s">
        <v>80</v>
      </c>
      <c r="AY107" s="19" t="s">
        <v>137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78</v>
      </c>
      <c r="BK107" s="226">
        <f>ROUND(I107*H107,2)</f>
        <v>0</v>
      </c>
      <c r="BL107" s="19" t="s">
        <v>144</v>
      </c>
      <c r="BM107" s="225" t="s">
        <v>1068</v>
      </c>
    </row>
    <row r="108" s="2" customFormat="1">
      <c r="A108" s="40"/>
      <c r="B108" s="41"/>
      <c r="C108" s="42"/>
      <c r="D108" s="227" t="s">
        <v>146</v>
      </c>
      <c r="E108" s="42"/>
      <c r="F108" s="228" t="s">
        <v>194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146</v>
      </c>
      <c r="AU108" s="19" t="s">
        <v>80</v>
      </c>
    </row>
    <row r="109" s="2" customFormat="1">
      <c r="A109" s="40"/>
      <c r="B109" s="41"/>
      <c r="C109" s="42"/>
      <c r="D109" s="234" t="s">
        <v>171</v>
      </c>
      <c r="E109" s="42"/>
      <c r="F109" s="255" t="s">
        <v>195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80</v>
      </c>
    </row>
    <row r="110" s="13" customFormat="1">
      <c r="A110" s="13"/>
      <c r="B110" s="232"/>
      <c r="C110" s="233"/>
      <c r="D110" s="234" t="s">
        <v>148</v>
      </c>
      <c r="E110" s="233"/>
      <c r="F110" s="236" t="s">
        <v>1069</v>
      </c>
      <c r="G110" s="233"/>
      <c r="H110" s="237">
        <v>364.80000000000001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148</v>
      </c>
      <c r="AU110" s="243" t="s">
        <v>80</v>
      </c>
      <c r="AV110" s="13" t="s">
        <v>80</v>
      </c>
      <c r="AW110" s="13" t="s">
        <v>4</v>
      </c>
      <c r="AX110" s="13" t="s">
        <v>78</v>
      </c>
      <c r="AY110" s="243" t="s">
        <v>137</v>
      </c>
    </row>
    <row r="111" s="2" customFormat="1" ht="33" customHeight="1">
      <c r="A111" s="40"/>
      <c r="B111" s="41"/>
      <c r="C111" s="214" t="s">
        <v>184</v>
      </c>
      <c r="D111" s="214" t="s">
        <v>139</v>
      </c>
      <c r="E111" s="215" t="s">
        <v>1070</v>
      </c>
      <c r="F111" s="216" t="s">
        <v>1071</v>
      </c>
      <c r="G111" s="217" t="s">
        <v>213</v>
      </c>
      <c r="H111" s="218">
        <v>640</v>
      </c>
      <c r="I111" s="219"/>
      <c r="J111" s="220">
        <f>ROUND(I111*H111,2)</f>
        <v>0</v>
      </c>
      <c r="K111" s="216" t="s">
        <v>143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144</v>
      </c>
      <c r="AT111" s="225" t="s">
        <v>139</v>
      </c>
      <c r="AU111" s="225" t="s">
        <v>80</v>
      </c>
      <c r="AY111" s="19" t="s">
        <v>137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78</v>
      </c>
      <c r="BK111" s="226">
        <f>ROUND(I111*H111,2)</f>
        <v>0</v>
      </c>
      <c r="BL111" s="19" t="s">
        <v>144</v>
      </c>
      <c r="BM111" s="225" t="s">
        <v>1072</v>
      </c>
    </row>
    <row r="112" s="2" customFormat="1">
      <c r="A112" s="40"/>
      <c r="B112" s="41"/>
      <c r="C112" s="42"/>
      <c r="D112" s="227" t="s">
        <v>146</v>
      </c>
      <c r="E112" s="42"/>
      <c r="F112" s="228" t="s">
        <v>1073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146</v>
      </c>
      <c r="AU112" s="19" t="s">
        <v>80</v>
      </c>
    </row>
    <row r="113" s="13" customFormat="1">
      <c r="A113" s="13"/>
      <c r="B113" s="232"/>
      <c r="C113" s="233"/>
      <c r="D113" s="234" t="s">
        <v>148</v>
      </c>
      <c r="E113" s="235" t="s">
        <v>19</v>
      </c>
      <c r="F113" s="236" t="s">
        <v>1074</v>
      </c>
      <c r="G113" s="233"/>
      <c r="H113" s="237">
        <v>640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148</v>
      </c>
      <c r="AU113" s="243" t="s">
        <v>80</v>
      </c>
      <c r="AV113" s="13" t="s">
        <v>80</v>
      </c>
      <c r="AW113" s="13" t="s">
        <v>33</v>
      </c>
      <c r="AX113" s="13" t="s">
        <v>78</v>
      </c>
      <c r="AY113" s="243" t="s">
        <v>137</v>
      </c>
    </row>
    <row r="114" s="12" customFormat="1" ht="22.8" customHeight="1">
      <c r="A114" s="12"/>
      <c r="B114" s="198"/>
      <c r="C114" s="199"/>
      <c r="D114" s="200" t="s">
        <v>70</v>
      </c>
      <c r="E114" s="212" t="s">
        <v>166</v>
      </c>
      <c r="F114" s="212" t="s">
        <v>740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SUM(P115:P116)</f>
        <v>0</v>
      </c>
      <c r="Q114" s="206"/>
      <c r="R114" s="207">
        <f>SUM(R115:R116)</f>
        <v>0</v>
      </c>
      <c r="S114" s="206"/>
      <c r="T114" s="208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78</v>
      </c>
      <c r="AT114" s="210" t="s">
        <v>70</v>
      </c>
      <c r="AU114" s="210" t="s">
        <v>78</v>
      </c>
      <c r="AY114" s="209" t="s">
        <v>137</v>
      </c>
      <c r="BK114" s="211">
        <f>SUM(BK115:BK116)</f>
        <v>0</v>
      </c>
    </row>
    <row r="115" s="2" customFormat="1" ht="33" customHeight="1">
      <c r="A115" s="40"/>
      <c r="B115" s="41"/>
      <c r="C115" s="214" t="s">
        <v>189</v>
      </c>
      <c r="D115" s="214" t="s">
        <v>139</v>
      </c>
      <c r="E115" s="215" t="s">
        <v>1075</v>
      </c>
      <c r="F115" s="216" t="s">
        <v>1076</v>
      </c>
      <c r="G115" s="217" t="s">
        <v>213</v>
      </c>
      <c r="H115" s="218">
        <v>640</v>
      </c>
      <c r="I115" s="219"/>
      <c r="J115" s="220">
        <f>ROUND(I115*H115,2)</f>
        <v>0</v>
      </c>
      <c r="K115" s="216" t="s">
        <v>143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144</v>
      </c>
      <c r="AT115" s="225" t="s">
        <v>139</v>
      </c>
      <c r="AU115" s="225" t="s">
        <v>80</v>
      </c>
      <c r="AY115" s="19" t="s">
        <v>137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144</v>
      </c>
      <c r="BM115" s="225" t="s">
        <v>1077</v>
      </c>
    </row>
    <row r="116" s="2" customFormat="1">
      <c r="A116" s="40"/>
      <c r="B116" s="41"/>
      <c r="C116" s="42"/>
      <c r="D116" s="227" t="s">
        <v>146</v>
      </c>
      <c r="E116" s="42"/>
      <c r="F116" s="228" t="s">
        <v>1078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146</v>
      </c>
      <c r="AU116" s="19" t="s">
        <v>80</v>
      </c>
    </row>
    <row r="117" s="12" customFormat="1" ht="22.8" customHeight="1">
      <c r="A117" s="12"/>
      <c r="B117" s="198"/>
      <c r="C117" s="199"/>
      <c r="D117" s="200" t="s">
        <v>70</v>
      </c>
      <c r="E117" s="212" t="s">
        <v>189</v>
      </c>
      <c r="F117" s="212" t="s">
        <v>903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SUM(P118:P120)</f>
        <v>0</v>
      </c>
      <c r="Q117" s="206"/>
      <c r="R117" s="207">
        <f>SUM(R118:R120)</f>
        <v>0.71843199999999996</v>
      </c>
      <c r="S117" s="206"/>
      <c r="T117" s="208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78</v>
      </c>
      <c r="AT117" s="210" t="s">
        <v>70</v>
      </c>
      <c r="AU117" s="210" t="s">
        <v>78</v>
      </c>
      <c r="AY117" s="209" t="s">
        <v>137</v>
      </c>
      <c r="BK117" s="211">
        <f>SUM(BK118:BK120)</f>
        <v>0</v>
      </c>
    </row>
    <row r="118" s="2" customFormat="1" ht="33" customHeight="1">
      <c r="A118" s="40"/>
      <c r="B118" s="41"/>
      <c r="C118" s="214" t="s">
        <v>197</v>
      </c>
      <c r="D118" s="214" t="s">
        <v>139</v>
      </c>
      <c r="E118" s="215" t="s">
        <v>928</v>
      </c>
      <c r="F118" s="216" t="s">
        <v>929</v>
      </c>
      <c r="G118" s="217" t="s">
        <v>213</v>
      </c>
      <c r="H118" s="218">
        <v>832</v>
      </c>
      <c r="I118" s="219"/>
      <c r="J118" s="220">
        <f>ROUND(I118*H118,2)</f>
        <v>0</v>
      </c>
      <c r="K118" s="216" t="s">
        <v>143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0.00086350000000000001</v>
      </c>
      <c r="R118" s="223">
        <f>Q118*H118</f>
        <v>0.71843199999999996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144</v>
      </c>
      <c r="AT118" s="225" t="s">
        <v>139</v>
      </c>
      <c r="AU118" s="225" t="s">
        <v>80</v>
      </c>
      <c r="AY118" s="19" t="s">
        <v>137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78</v>
      </c>
      <c r="BK118" s="226">
        <f>ROUND(I118*H118,2)</f>
        <v>0</v>
      </c>
      <c r="BL118" s="19" t="s">
        <v>144</v>
      </c>
      <c r="BM118" s="225" t="s">
        <v>1079</v>
      </c>
    </row>
    <row r="119" s="2" customFormat="1">
      <c r="A119" s="40"/>
      <c r="B119" s="41"/>
      <c r="C119" s="42"/>
      <c r="D119" s="227" t="s">
        <v>146</v>
      </c>
      <c r="E119" s="42"/>
      <c r="F119" s="228" t="s">
        <v>931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146</v>
      </c>
      <c r="AU119" s="19" t="s">
        <v>80</v>
      </c>
    </row>
    <row r="120" s="13" customFormat="1">
      <c r="A120" s="13"/>
      <c r="B120" s="232"/>
      <c r="C120" s="233"/>
      <c r="D120" s="234" t="s">
        <v>148</v>
      </c>
      <c r="E120" s="233"/>
      <c r="F120" s="236" t="s">
        <v>1080</v>
      </c>
      <c r="G120" s="233"/>
      <c r="H120" s="237">
        <v>832</v>
      </c>
      <c r="I120" s="238"/>
      <c r="J120" s="233"/>
      <c r="K120" s="233"/>
      <c r="L120" s="239"/>
      <c r="M120" s="295"/>
      <c r="N120" s="296"/>
      <c r="O120" s="296"/>
      <c r="P120" s="296"/>
      <c r="Q120" s="296"/>
      <c r="R120" s="296"/>
      <c r="S120" s="296"/>
      <c r="T120" s="29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148</v>
      </c>
      <c r="AU120" s="243" t="s">
        <v>80</v>
      </c>
      <c r="AV120" s="13" t="s">
        <v>80</v>
      </c>
      <c r="AW120" s="13" t="s">
        <v>4</v>
      </c>
      <c r="AX120" s="13" t="s">
        <v>78</v>
      </c>
      <c r="AY120" s="243" t="s">
        <v>137</v>
      </c>
    </row>
    <row r="121" s="2" customFormat="1" ht="6.96" customHeight="1">
      <c r="A121" s="40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sgmmhMUrkwRz8D/e54W4c8lDLfBjJyTvLVEIUC6kgNshBKeGHGfMtj6C3gHeGNRDuXPg2zlrCAXUyLliGW/oTA==" hashValue="iUZ/RzRUHhCaeAZ8OMZU2RL3Bb01vzfVE70cE8pFwSn/2/z0D5rjKKdtREwDmG1m+lfiApd+AEoaSoJTseBM5g==" algorithmName="SHA-512" password="CC35"/>
  <autoFilter ref="C88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3_01/122452204"/>
    <hyperlink ref="F96" r:id="rId2" display="https://podminky.urs.cz/item/CS_URS_2023_01/162751117"/>
    <hyperlink ref="F98" r:id="rId3" display="https://podminky.urs.cz/item/CS_URS_2023_01/162751119"/>
    <hyperlink ref="F102" r:id="rId4" display="https://podminky.urs.cz/item/CS_URS_2023_01/167151111"/>
    <hyperlink ref="F104" r:id="rId5" display="https://podminky.urs.cz/item/CS_URS_2023_01/167151121"/>
    <hyperlink ref="F106" r:id="rId6" display="https://podminky.urs.cz/item/CS_URS_2023_01/171201201"/>
    <hyperlink ref="F108" r:id="rId7" display="https://podminky.urs.cz/item/CS_URS_2023_01/171201231"/>
    <hyperlink ref="F112" r:id="rId8" display="https://podminky.urs.cz/item/CS_URS_2023_01/181951114"/>
    <hyperlink ref="F116" r:id="rId9" display="https://podminky.urs.cz/item/CS_URS_2023_01/564871116"/>
    <hyperlink ref="F119" r:id="rId10" display="https://podminky.urs.cz/item/CS_URS_2023_01/91972622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atria objektu na ul. V Zálomu 1, Ostrava-Zábřeh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106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1081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24. 3. 2023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1082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ROUND((SUM(BE86:BE131)),  2)</f>
        <v>0</v>
      </c>
      <c r="G33" s="40"/>
      <c r="H33" s="40"/>
      <c r="I33" s="159">
        <v>0.20999999999999999</v>
      </c>
      <c r="J33" s="158">
        <f>ROUND(((SUM(BE86:BE131))*I33),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ROUND((SUM(BF86:BF131)),  2)</f>
        <v>0</v>
      </c>
      <c r="G34" s="40"/>
      <c r="H34" s="40"/>
      <c r="I34" s="159">
        <v>0.14999999999999999</v>
      </c>
      <c r="J34" s="158">
        <f>ROUND(((SUM(BF86:BF131))*I34),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ROUND((SUM(BG86:BG131)),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ROUND((SUM(BH86:BH131)),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ROUND((SUM(BI86:BI131)),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Rekonstrukce atria objektu na ul. V Zálomu 1, Ostrava-Zábřeh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201 - Opěrné zdi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parcely č. 287/29, 4591</v>
      </c>
      <c r="G52" s="42"/>
      <c r="H52" s="42"/>
      <c r="I52" s="34" t="s">
        <v>23</v>
      </c>
      <c r="J52" s="74" t="str">
        <f>IF(J12="","",J12)</f>
        <v>24. 3. 2023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SMO, městský obvod Ostrava - Jih</v>
      </c>
      <c r="G54" s="42"/>
      <c r="H54" s="42"/>
      <c r="I54" s="34" t="s">
        <v>31</v>
      </c>
      <c r="J54" s="38" t="str">
        <f>E21</f>
        <v>Dopravní projekce Bojko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Radka Pečinková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76"/>
      <c r="C60" s="177"/>
      <c r="D60" s="178" t="s">
        <v>1083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1084</v>
      </c>
      <c r="E61" s="179"/>
      <c r="F61" s="179"/>
      <c r="G61" s="179"/>
      <c r="H61" s="179"/>
      <c r="I61" s="179"/>
      <c r="J61" s="180">
        <f>J100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6"/>
      <c r="C62" s="177"/>
      <c r="D62" s="178" t="s">
        <v>1085</v>
      </c>
      <c r="E62" s="179"/>
      <c r="F62" s="179"/>
      <c r="G62" s="179"/>
      <c r="H62" s="179"/>
      <c r="I62" s="179"/>
      <c r="J62" s="180">
        <f>J109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6"/>
      <c r="C63" s="177"/>
      <c r="D63" s="178" t="s">
        <v>1086</v>
      </c>
      <c r="E63" s="179"/>
      <c r="F63" s="179"/>
      <c r="G63" s="179"/>
      <c r="H63" s="179"/>
      <c r="I63" s="179"/>
      <c r="J63" s="180">
        <f>J112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6"/>
      <c r="C64" s="177"/>
      <c r="D64" s="178" t="s">
        <v>1087</v>
      </c>
      <c r="E64" s="179"/>
      <c r="F64" s="179"/>
      <c r="G64" s="179"/>
      <c r="H64" s="179"/>
      <c r="I64" s="179"/>
      <c r="J64" s="180">
        <f>J117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1088</v>
      </c>
      <c r="E65" s="179"/>
      <c r="F65" s="179"/>
      <c r="G65" s="179"/>
      <c r="H65" s="179"/>
      <c r="I65" s="179"/>
      <c r="J65" s="180">
        <f>J120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1089</v>
      </c>
      <c r="E66" s="179"/>
      <c r="F66" s="179"/>
      <c r="G66" s="179"/>
      <c r="H66" s="179"/>
      <c r="I66" s="179"/>
      <c r="J66" s="180">
        <f>J127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122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Rekonstrukce atria objektu na ul. V Zálomu 1, Ostrava-Zábřeh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201 - Opěrné zdi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parcely č. 287/29, 4591</v>
      </c>
      <c r="G80" s="42"/>
      <c r="H80" s="42"/>
      <c r="I80" s="34" t="s">
        <v>23</v>
      </c>
      <c r="J80" s="74" t="str">
        <f>IF(J12="","",J12)</f>
        <v>24. 3. 2023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25</v>
      </c>
      <c r="D82" s="42"/>
      <c r="E82" s="42"/>
      <c r="F82" s="29" t="str">
        <f>E15</f>
        <v>SMO, městský obvod Ostrava - Jih</v>
      </c>
      <c r="G82" s="42"/>
      <c r="H82" s="42"/>
      <c r="I82" s="34" t="s">
        <v>31</v>
      </c>
      <c r="J82" s="38" t="str">
        <f>E21</f>
        <v>Dopravní projekce Bojko s.r.o.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Radka Pečinková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123</v>
      </c>
      <c r="D85" s="190" t="s">
        <v>56</v>
      </c>
      <c r="E85" s="190" t="s">
        <v>52</v>
      </c>
      <c r="F85" s="190" t="s">
        <v>53</v>
      </c>
      <c r="G85" s="190" t="s">
        <v>124</v>
      </c>
      <c r="H85" s="190" t="s">
        <v>125</v>
      </c>
      <c r="I85" s="190" t="s">
        <v>126</v>
      </c>
      <c r="J85" s="190" t="s">
        <v>112</v>
      </c>
      <c r="K85" s="191" t="s">
        <v>127</v>
      </c>
      <c r="L85" s="192"/>
      <c r="M85" s="94" t="s">
        <v>19</v>
      </c>
      <c r="N85" s="95" t="s">
        <v>41</v>
      </c>
      <c r="O85" s="95" t="s">
        <v>128</v>
      </c>
      <c r="P85" s="95" t="s">
        <v>129</v>
      </c>
      <c r="Q85" s="95" t="s">
        <v>130</v>
      </c>
      <c r="R85" s="95" t="s">
        <v>131</v>
      </c>
      <c r="S85" s="95" t="s">
        <v>132</v>
      </c>
      <c r="T85" s="96" t="s">
        <v>133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134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P87+P100+P109+P112+P117+P120+P127</f>
        <v>0</v>
      </c>
      <c r="Q86" s="98"/>
      <c r="R86" s="195">
        <f>R87+R100+R109+R112+R117+R120+R127</f>
        <v>0</v>
      </c>
      <c r="S86" s="98"/>
      <c r="T86" s="196">
        <f>T87+T100+T109+T112+T117+T120+T127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113</v>
      </c>
      <c r="BK86" s="197">
        <f>BK87+BK100+BK109+BK112+BK117+BK120+BK127</f>
        <v>0</v>
      </c>
    </row>
    <row r="87" s="12" customFormat="1" ht="25.92" customHeight="1">
      <c r="A87" s="12"/>
      <c r="B87" s="198"/>
      <c r="C87" s="199"/>
      <c r="D87" s="200" t="s">
        <v>70</v>
      </c>
      <c r="E87" s="201" t="s">
        <v>71</v>
      </c>
      <c r="F87" s="201" t="s">
        <v>1090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SUM(P88:P99)</f>
        <v>0</v>
      </c>
      <c r="Q87" s="206"/>
      <c r="R87" s="207">
        <f>SUM(R88:R99)</f>
        <v>0</v>
      </c>
      <c r="S87" s="206"/>
      <c r="T87" s="208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78</v>
      </c>
      <c r="AT87" s="210" t="s">
        <v>70</v>
      </c>
      <c r="AU87" s="210" t="s">
        <v>71</v>
      </c>
      <c r="AY87" s="209" t="s">
        <v>137</v>
      </c>
      <c r="BK87" s="211">
        <f>SUM(BK88:BK99)</f>
        <v>0</v>
      </c>
    </row>
    <row r="88" s="2" customFormat="1" ht="37.8" customHeight="1">
      <c r="A88" s="40"/>
      <c r="B88" s="41"/>
      <c r="C88" s="214" t="s">
        <v>78</v>
      </c>
      <c r="D88" s="214" t="s">
        <v>139</v>
      </c>
      <c r="E88" s="215" t="s">
        <v>1091</v>
      </c>
      <c r="F88" s="216" t="s">
        <v>1092</v>
      </c>
      <c r="G88" s="217" t="s">
        <v>1093</v>
      </c>
      <c r="H88" s="218">
        <v>252.21000000000001</v>
      </c>
      <c r="I88" s="219"/>
      <c r="J88" s="220">
        <f>ROUND(I88*H88,2)</f>
        <v>0</v>
      </c>
      <c r="K88" s="216" t="s">
        <v>1094</v>
      </c>
      <c r="L88" s="46"/>
      <c r="M88" s="221" t="s">
        <v>19</v>
      </c>
      <c r="N88" s="222" t="s">
        <v>42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144</v>
      </c>
      <c r="AT88" s="225" t="s">
        <v>139</v>
      </c>
      <c r="AU88" s="225" t="s">
        <v>78</v>
      </c>
      <c r="AY88" s="19" t="s">
        <v>137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78</v>
      </c>
      <c r="BK88" s="226">
        <f>ROUND(I88*H88,2)</f>
        <v>0</v>
      </c>
      <c r="BL88" s="19" t="s">
        <v>144</v>
      </c>
      <c r="BM88" s="225" t="s">
        <v>80</v>
      </c>
    </row>
    <row r="89" s="2" customFormat="1">
      <c r="A89" s="40"/>
      <c r="B89" s="41"/>
      <c r="C89" s="42"/>
      <c r="D89" s="234" t="s">
        <v>171</v>
      </c>
      <c r="E89" s="42"/>
      <c r="F89" s="255" t="s">
        <v>1095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171</v>
      </c>
      <c r="AU89" s="19" t="s">
        <v>78</v>
      </c>
    </row>
    <row r="90" s="13" customFormat="1">
      <c r="A90" s="13"/>
      <c r="B90" s="232"/>
      <c r="C90" s="233"/>
      <c r="D90" s="234" t="s">
        <v>148</v>
      </c>
      <c r="E90" s="235" t="s">
        <v>19</v>
      </c>
      <c r="F90" s="236" t="s">
        <v>1096</v>
      </c>
      <c r="G90" s="233"/>
      <c r="H90" s="237">
        <v>126.105</v>
      </c>
      <c r="I90" s="238"/>
      <c r="J90" s="233"/>
      <c r="K90" s="233"/>
      <c r="L90" s="239"/>
      <c r="M90" s="240"/>
      <c r="N90" s="241"/>
      <c r="O90" s="241"/>
      <c r="P90" s="241"/>
      <c r="Q90" s="241"/>
      <c r="R90" s="241"/>
      <c r="S90" s="241"/>
      <c r="T90" s="24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3" t="s">
        <v>148</v>
      </c>
      <c r="AU90" s="243" t="s">
        <v>78</v>
      </c>
      <c r="AV90" s="13" t="s">
        <v>80</v>
      </c>
      <c r="AW90" s="13" t="s">
        <v>33</v>
      </c>
      <c r="AX90" s="13" t="s">
        <v>78</v>
      </c>
      <c r="AY90" s="243" t="s">
        <v>137</v>
      </c>
    </row>
    <row r="91" s="13" customFormat="1">
      <c r="A91" s="13"/>
      <c r="B91" s="232"/>
      <c r="C91" s="233"/>
      <c r="D91" s="234" t="s">
        <v>148</v>
      </c>
      <c r="E91" s="233"/>
      <c r="F91" s="236" t="s">
        <v>1097</v>
      </c>
      <c r="G91" s="233"/>
      <c r="H91" s="237">
        <v>252.21000000000001</v>
      </c>
      <c r="I91" s="238"/>
      <c r="J91" s="233"/>
      <c r="K91" s="233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148</v>
      </c>
      <c r="AU91" s="243" t="s">
        <v>78</v>
      </c>
      <c r="AV91" s="13" t="s">
        <v>80</v>
      </c>
      <c r="AW91" s="13" t="s">
        <v>4</v>
      </c>
      <c r="AX91" s="13" t="s">
        <v>78</v>
      </c>
      <c r="AY91" s="243" t="s">
        <v>137</v>
      </c>
    </row>
    <row r="92" s="2" customFormat="1" ht="37.8" customHeight="1">
      <c r="A92" s="40"/>
      <c r="B92" s="41"/>
      <c r="C92" s="214" t="s">
        <v>80</v>
      </c>
      <c r="D92" s="214" t="s">
        <v>139</v>
      </c>
      <c r="E92" s="215" t="s">
        <v>1098</v>
      </c>
      <c r="F92" s="216" t="s">
        <v>1099</v>
      </c>
      <c r="G92" s="217" t="s">
        <v>1100</v>
      </c>
      <c r="H92" s="218">
        <v>1</v>
      </c>
      <c r="I92" s="219"/>
      <c r="J92" s="220">
        <f>ROUND(I92*H92,2)</f>
        <v>0</v>
      </c>
      <c r="K92" s="216" t="s">
        <v>1094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144</v>
      </c>
      <c r="AT92" s="225" t="s">
        <v>139</v>
      </c>
      <c r="AU92" s="225" t="s">
        <v>78</v>
      </c>
      <c r="AY92" s="19" t="s">
        <v>137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144</v>
      </c>
      <c r="BM92" s="225" t="s">
        <v>1101</v>
      </c>
    </row>
    <row r="93" s="2" customFormat="1">
      <c r="A93" s="40"/>
      <c r="B93" s="41"/>
      <c r="C93" s="42"/>
      <c r="D93" s="234" t="s">
        <v>171</v>
      </c>
      <c r="E93" s="42"/>
      <c r="F93" s="255" t="s">
        <v>1102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171</v>
      </c>
      <c r="AU93" s="19" t="s">
        <v>78</v>
      </c>
    </row>
    <row r="94" s="2" customFormat="1" ht="37.8" customHeight="1">
      <c r="A94" s="40"/>
      <c r="B94" s="41"/>
      <c r="C94" s="214" t="s">
        <v>157</v>
      </c>
      <c r="D94" s="214" t="s">
        <v>139</v>
      </c>
      <c r="E94" s="215" t="s">
        <v>1103</v>
      </c>
      <c r="F94" s="216" t="s">
        <v>1104</v>
      </c>
      <c r="G94" s="217" t="s">
        <v>1100</v>
      </c>
      <c r="H94" s="218">
        <v>1</v>
      </c>
      <c r="I94" s="219"/>
      <c r="J94" s="220">
        <f>ROUND(I94*H94,2)</f>
        <v>0</v>
      </c>
      <c r="K94" s="216" t="s">
        <v>1094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144</v>
      </c>
      <c r="AT94" s="225" t="s">
        <v>139</v>
      </c>
      <c r="AU94" s="225" t="s">
        <v>78</v>
      </c>
      <c r="AY94" s="19" t="s">
        <v>137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144</v>
      </c>
      <c r="BM94" s="225" t="s">
        <v>1105</v>
      </c>
    </row>
    <row r="95" s="2" customFormat="1">
      <c r="A95" s="40"/>
      <c r="B95" s="41"/>
      <c r="C95" s="42"/>
      <c r="D95" s="234" t="s">
        <v>171</v>
      </c>
      <c r="E95" s="42"/>
      <c r="F95" s="255" t="s">
        <v>1102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171</v>
      </c>
      <c r="AU95" s="19" t="s">
        <v>78</v>
      </c>
    </row>
    <row r="96" s="2" customFormat="1" ht="49.05" customHeight="1">
      <c r="A96" s="40"/>
      <c r="B96" s="41"/>
      <c r="C96" s="214" t="s">
        <v>144</v>
      </c>
      <c r="D96" s="214" t="s">
        <v>139</v>
      </c>
      <c r="E96" s="215" t="s">
        <v>1106</v>
      </c>
      <c r="F96" s="216" t="s">
        <v>1107</v>
      </c>
      <c r="G96" s="217" t="s">
        <v>1100</v>
      </c>
      <c r="H96" s="218">
        <v>1</v>
      </c>
      <c r="I96" s="219"/>
      <c r="J96" s="220">
        <f>ROUND(I96*H96,2)</f>
        <v>0</v>
      </c>
      <c r="K96" s="216" t="s">
        <v>1094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144</v>
      </c>
      <c r="AT96" s="225" t="s">
        <v>139</v>
      </c>
      <c r="AU96" s="225" t="s">
        <v>78</v>
      </c>
      <c r="AY96" s="19" t="s">
        <v>137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144</v>
      </c>
      <c r="BM96" s="225" t="s">
        <v>184</v>
      </c>
    </row>
    <row r="97" s="2" customFormat="1">
      <c r="A97" s="40"/>
      <c r="B97" s="41"/>
      <c r="C97" s="42"/>
      <c r="D97" s="234" t="s">
        <v>171</v>
      </c>
      <c r="E97" s="42"/>
      <c r="F97" s="255" t="s">
        <v>1108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171</v>
      </c>
      <c r="AU97" s="19" t="s">
        <v>78</v>
      </c>
    </row>
    <row r="98" s="2" customFormat="1" ht="37.8" customHeight="1">
      <c r="A98" s="40"/>
      <c r="B98" s="41"/>
      <c r="C98" s="214" t="s">
        <v>166</v>
      </c>
      <c r="D98" s="214" t="s">
        <v>139</v>
      </c>
      <c r="E98" s="215" t="s">
        <v>1109</v>
      </c>
      <c r="F98" s="216" t="s">
        <v>1110</v>
      </c>
      <c r="G98" s="217" t="s">
        <v>1100</v>
      </c>
      <c r="H98" s="218">
        <v>1</v>
      </c>
      <c r="I98" s="219"/>
      <c r="J98" s="220">
        <f>ROUND(I98*H98,2)</f>
        <v>0</v>
      </c>
      <c r="K98" s="216" t="s">
        <v>1094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144</v>
      </c>
      <c r="AT98" s="225" t="s">
        <v>139</v>
      </c>
      <c r="AU98" s="225" t="s">
        <v>78</v>
      </c>
      <c r="AY98" s="19" t="s">
        <v>137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144</v>
      </c>
      <c r="BM98" s="225" t="s">
        <v>197</v>
      </c>
    </row>
    <row r="99" s="2" customFormat="1">
      <c r="A99" s="40"/>
      <c r="B99" s="41"/>
      <c r="C99" s="42"/>
      <c r="D99" s="234" t="s">
        <v>171</v>
      </c>
      <c r="E99" s="42"/>
      <c r="F99" s="255" t="s">
        <v>1108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171</v>
      </c>
      <c r="AU99" s="19" t="s">
        <v>78</v>
      </c>
    </row>
    <row r="100" s="12" customFormat="1" ht="25.92" customHeight="1">
      <c r="A100" s="12"/>
      <c r="B100" s="198"/>
      <c r="C100" s="199"/>
      <c r="D100" s="200" t="s">
        <v>70</v>
      </c>
      <c r="E100" s="201" t="s">
        <v>78</v>
      </c>
      <c r="F100" s="201" t="s">
        <v>138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SUM(P101:P108)</f>
        <v>0</v>
      </c>
      <c r="Q100" s="206"/>
      <c r="R100" s="207">
        <f>SUM(R101:R108)</f>
        <v>0</v>
      </c>
      <c r="S100" s="206"/>
      <c r="T100" s="20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78</v>
      </c>
      <c r="AT100" s="210" t="s">
        <v>70</v>
      </c>
      <c r="AU100" s="210" t="s">
        <v>71</v>
      </c>
      <c r="AY100" s="209" t="s">
        <v>137</v>
      </c>
      <c r="BK100" s="211">
        <f>SUM(BK101:BK108)</f>
        <v>0</v>
      </c>
    </row>
    <row r="101" s="2" customFormat="1" ht="37.8" customHeight="1">
      <c r="A101" s="40"/>
      <c r="B101" s="41"/>
      <c r="C101" s="214" t="s">
        <v>174</v>
      </c>
      <c r="D101" s="214" t="s">
        <v>139</v>
      </c>
      <c r="E101" s="215" t="s">
        <v>1111</v>
      </c>
      <c r="F101" s="216" t="s">
        <v>1112</v>
      </c>
      <c r="G101" s="217" t="s">
        <v>1113</v>
      </c>
      <c r="H101" s="218">
        <v>376.10000000000002</v>
      </c>
      <c r="I101" s="219"/>
      <c r="J101" s="220">
        <f>ROUND(I101*H101,2)</f>
        <v>0</v>
      </c>
      <c r="K101" s="216" t="s">
        <v>1094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144</v>
      </c>
      <c r="AT101" s="225" t="s">
        <v>139</v>
      </c>
      <c r="AU101" s="225" t="s">
        <v>78</v>
      </c>
      <c r="AY101" s="19" t="s">
        <v>137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144</v>
      </c>
      <c r="BM101" s="225" t="s">
        <v>210</v>
      </c>
    </row>
    <row r="102" s="2" customFormat="1">
      <c r="A102" s="40"/>
      <c r="B102" s="41"/>
      <c r="C102" s="42"/>
      <c r="D102" s="234" t="s">
        <v>171</v>
      </c>
      <c r="E102" s="42"/>
      <c r="F102" s="255" t="s">
        <v>1114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171</v>
      </c>
      <c r="AU102" s="19" t="s">
        <v>78</v>
      </c>
    </row>
    <row r="103" s="2" customFormat="1" ht="24.15" customHeight="1">
      <c r="A103" s="40"/>
      <c r="B103" s="41"/>
      <c r="C103" s="214" t="s">
        <v>179</v>
      </c>
      <c r="D103" s="214" t="s">
        <v>139</v>
      </c>
      <c r="E103" s="215" t="s">
        <v>1115</v>
      </c>
      <c r="F103" s="216" t="s">
        <v>1116</v>
      </c>
      <c r="G103" s="217" t="s">
        <v>1113</v>
      </c>
      <c r="H103" s="218">
        <v>376.10000000000002</v>
      </c>
      <c r="I103" s="219"/>
      <c r="J103" s="220">
        <f>ROUND(I103*H103,2)</f>
        <v>0</v>
      </c>
      <c r="K103" s="216" t="s">
        <v>1094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144</v>
      </c>
      <c r="AT103" s="225" t="s">
        <v>139</v>
      </c>
      <c r="AU103" s="225" t="s">
        <v>78</v>
      </c>
      <c r="AY103" s="19" t="s">
        <v>137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144</v>
      </c>
      <c r="BM103" s="225" t="s">
        <v>225</v>
      </c>
    </row>
    <row r="104" s="2" customFormat="1">
      <c r="A104" s="40"/>
      <c r="B104" s="41"/>
      <c r="C104" s="42"/>
      <c r="D104" s="234" t="s">
        <v>171</v>
      </c>
      <c r="E104" s="42"/>
      <c r="F104" s="255" t="s">
        <v>1117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171</v>
      </c>
      <c r="AU104" s="19" t="s">
        <v>78</v>
      </c>
    </row>
    <row r="105" s="2" customFormat="1" ht="101.25" customHeight="1">
      <c r="A105" s="40"/>
      <c r="B105" s="41"/>
      <c r="C105" s="214" t="s">
        <v>184</v>
      </c>
      <c r="D105" s="214" t="s">
        <v>139</v>
      </c>
      <c r="E105" s="215" t="s">
        <v>1118</v>
      </c>
      <c r="F105" s="216" t="s">
        <v>1119</v>
      </c>
      <c r="G105" s="217" t="s">
        <v>1113</v>
      </c>
      <c r="H105" s="218">
        <v>249.99500000000001</v>
      </c>
      <c r="I105" s="219"/>
      <c r="J105" s="220">
        <f>ROUND(I105*H105,2)</f>
        <v>0</v>
      </c>
      <c r="K105" s="216" t="s">
        <v>1094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144</v>
      </c>
      <c r="AT105" s="225" t="s">
        <v>139</v>
      </c>
      <c r="AU105" s="225" t="s">
        <v>78</v>
      </c>
      <c r="AY105" s="19" t="s">
        <v>137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144</v>
      </c>
      <c r="BM105" s="225" t="s">
        <v>237</v>
      </c>
    </row>
    <row r="106" s="2" customFormat="1">
      <c r="A106" s="40"/>
      <c r="B106" s="41"/>
      <c r="C106" s="42"/>
      <c r="D106" s="234" t="s">
        <v>171</v>
      </c>
      <c r="E106" s="42"/>
      <c r="F106" s="255" t="s">
        <v>1120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171</v>
      </c>
      <c r="AU106" s="19" t="s">
        <v>78</v>
      </c>
    </row>
    <row r="107" s="2" customFormat="1" ht="37.8" customHeight="1">
      <c r="A107" s="40"/>
      <c r="B107" s="41"/>
      <c r="C107" s="214" t="s">
        <v>189</v>
      </c>
      <c r="D107" s="214" t="s">
        <v>139</v>
      </c>
      <c r="E107" s="215" t="s">
        <v>1121</v>
      </c>
      <c r="F107" s="216" t="s">
        <v>1122</v>
      </c>
      <c r="G107" s="217" t="s">
        <v>1123</v>
      </c>
      <c r="H107" s="218">
        <v>169.59999999999999</v>
      </c>
      <c r="I107" s="219"/>
      <c r="J107" s="220">
        <f>ROUND(I107*H107,2)</f>
        <v>0</v>
      </c>
      <c r="K107" s="216" t="s">
        <v>1094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144</v>
      </c>
      <c r="AT107" s="225" t="s">
        <v>139</v>
      </c>
      <c r="AU107" s="225" t="s">
        <v>78</v>
      </c>
      <c r="AY107" s="19" t="s">
        <v>137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78</v>
      </c>
      <c r="BK107" s="226">
        <f>ROUND(I107*H107,2)</f>
        <v>0</v>
      </c>
      <c r="BL107" s="19" t="s">
        <v>144</v>
      </c>
      <c r="BM107" s="225" t="s">
        <v>252</v>
      </c>
    </row>
    <row r="108" s="2" customFormat="1">
      <c r="A108" s="40"/>
      <c r="B108" s="41"/>
      <c r="C108" s="42"/>
      <c r="D108" s="234" t="s">
        <v>171</v>
      </c>
      <c r="E108" s="42"/>
      <c r="F108" s="255" t="s">
        <v>1124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171</v>
      </c>
      <c r="AU108" s="19" t="s">
        <v>78</v>
      </c>
    </row>
    <row r="109" s="12" customFormat="1" ht="25.92" customHeight="1">
      <c r="A109" s="12"/>
      <c r="B109" s="198"/>
      <c r="C109" s="199"/>
      <c r="D109" s="200" t="s">
        <v>70</v>
      </c>
      <c r="E109" s="201" t="s">
        <v>80</v>
      </c>
      <c r="F109" s="201" t="s">
        <v>1125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SUM(P110:P111)</f>
        <v>0</v>
      </c>
      <c r="Q109" s="206"/>
      <c r="R109" s="207">
        <f>SUM(R110:R111)</f>
        <v>0</v>
      </c>
      <c r="S109" s="206"/>
      <c r="T109" s="208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78</v>
      </c>
      <c r="AT109" s="210" t="s">
        <v>70</v>
      </c>
      <c r="AU109" s="210" t="s">
        <v>71</v>
      </c>
      <c r="AY109" s="209" t="s">
        <v>137</v>
      </c>
      <c r="BK109" s="211">
        <f>SUM(BK110:BK111)</f>
        <v>0</v>
      </c>
    </row>
    <row r="110" s="2" customFormat="1" ht="66.75" customHeight="1">
      <c r="A110" s="40"/>
      <c r="B110" s="41"/>
      <c r="C110" s="214" t="s">
        <v>197</v>
      </c>
      <c r="D110" s="214" t="s">
        <v>139</v>
      </c>
      <c r="E110" s="215" t="s">
        <v>1126</v>
      </c>
      <c r="F110" s="216" t="s">
        <v>1127</v>
      </c>
      <c r="G110" s="217" t="s">
        <v>1113</v>
      </c>
      <c r="H110" s="218">
        <v>27.600000000000001</v>
      </c>
      <c r="I110" s="219"/>
      <c r="J110" s="220">
        <f>ROUND(I110*H110,2)</f>
        <v>0</v>
      </c>
      <c r="K110" s="216" t="s">
        <v>1094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144</v>
      </c>
      <c r="AT110" s="225" t="s">
        <v>139</v>
      </c>
      <c r="AU110" s="225" t="s">
        <v>78</v>
      </c>
      <c r="AY110" s="19" t="s">
        <v>137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144</v>
      </c>
      <c r="BM110" s="225" t="s">
        <v>264</v>
      </c>
    </row>
    <row r="111" s="2" customFormat="1">
      <c r="A111" s="40"/>
      <c r="B111" s="41"/>
      <c r="C111" s="42"/>
      <c r="D111" s="234" t="s">
        <v>171</v>
      </c>
      <c r="E111" s="42"/>
      <c r="F111" s="255" t="s">
        <v>1128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171</v>
      </c>
      <c r="AU111" s="19" t="s">
        <v>78</v>
      </c>
    </row>
    <row r="112" s="12" customFormat="1" ht="25.92" customHeight="1">
      <c r="A112" s="12"/>
      <c r="B112" s="198"/>
      <c r="C112" s="199"/>
      <c r="D112" s="200" t="s">
        <v>70</v>
      </c>
      <c r="E112" s="201" t="s">
        <v>157</v>
      </c>
      <c r="F112" s="201" t="s">
        <v>1129</v>
      </c>
      <c r="G112" s="199"/>
      <c r="H112" s="199"/>
      <c r="I112" s="202"/>
      <c r="J112" s="203">
        <f>BK112</f>
        <v>0</v>
      </c>
      <c r="K112" s="199"/>
      <c r="L112" s="204"/>
      <c r="M112" s="205"/>
      <c r="N112" s="206"/>
      <c r="O112" s="206"/>
      <c r="P112" s="207">
        <f>SUM(P113:P116)</f>
        <v>0</v>
      </c>
      <c r="Q112" s="206"/>
      <c r="R112" s="207">
        <f>SUM(R113:R116)</f>
        <v>0</v>
      </c>
      <c r="S112" s="206"/>
      <c r="T112" s="208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78</v>
      </c>
      <c r="AT112" s="210" t="s">
        <v>70</v>
      </c>
      <c r="AU112" s="210" t="s">
        <v>71</v>
      </c>
      <c r="AY112" s="209" t="s">
        <v>137</v>
      </c>
      <c r="BK112" s="211">
        <f>SUM(BK113:BK116)</f>
        <v>0</v>
      </c>
    </row>
    <row r="113" s="2" customFormat="1" ht="49.05" customHeight="1">
      <c r="A113" s="40"/>
      <c r="B113" s="41"/>
      <c r="C113" s="214" t="s">
        <v>204</v>
      </c>
      <c r="D113" s="214" t="s">
        <v>139</v>
      </c>
      <c r="E113" s="215" t="s">
        <v>1130</v>
      </c>
      <c r="F113" s="216" t="s">
        <v>1131</v>
      </c>
      <c r="G113" s="217" t="s">
        <v>1113</v>
      </c>
      <c r="H113" s="218">
        <v>33.274999999999999</v>
      </c>
      <c r="I113" s="219"/>
      <c r="J113" s="220">
        <f>ROUND(I113*H113,2)</f>
        <v>0</v>
      </c>
      <c r="K113" s="216" t="s">
        <v>1094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144</v>
      </c>
      <c r="AT113" s="225" t="s">
        <v>139</v>
      </c>
      <c r="AU113" s="225" t="s">
        <v>78</v>
      </c>
      <c r="AY113" s="19" t="s">
        <v>137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144</v>
      </c>
      <c r="BM113" s="225" t="s">
        <v>274</v>
      </c>
    </row>
    <row r="114" s="2" customFormat="1">
      <c r="A114" s="40"/>
      <c r="B114" s="41"/>
      <c r="C114" s="42"/>
      <c r="D114" s="234" t="s">
        <v>171</v>
      </c>
      <c r="E114" s="42"/>
      <c r="F114" s="255" t="s">
        <v>1132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78</v>
      </c>
    </row>
    <row r="115" s="2" customFormat="1" ht="44.25" customHeight="1">
      <c r="A115" s="40"/>
      <c r="B115" s="41"/>
      <c r="C115" s="214" t="s">
        <v>210</v>
      </c>
      <c r="D115" s="214" t="s">
        <v>139</v>
      </c>
      <c r="E115" s="215" t="s">
        <v>1133</v>
      </c>
      <c r="F115" s="216" t="s">
        <v>1134</v>
      </c>
      <c r="G115" s="217" t="s">
        <v>1093</v>
      </c>
      <c r="H115" s="218">
        <v>8.4800000000000004</v>
      </c>
      <c r="I115" s="219"/>
      <c r="J115" s="220">
        <f>ROUND(I115*H115,2)</f>
        <v>0</v>
      </c>
      <c r="K115" s="216" t="s">
        <v>1094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144</v>
      </c>
      <c r="AT115" s="225" t="s">
        <v>139</v>
      </c>
      <c r="AU115" s="225" t="s">
        <v>78</v>
      </c>
      <c r="AY115" s="19" t="s">
        <v>137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144</v>
      </c>
      <c r="BM115" s="225" t="s">
        <v>285</v>
      </c>
    </row>
    <row r="116" s="2" customFormat="1">
      <c r="A116" s="40"/>
      <c r="B116" s="41"/>
      <c r="C116" s="42"/>
      <c r="D116" s="234" t="s">
        <v>171</v>
      </c>
      <c r="E116" s="42"/>
      <c r="F116" s="255" t="s">
        <v>1135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171</v>
      </c>
      <c r="AU116" s="19" t="s">
        <v>78</v>
      </c>
    </row>
    <row r="117" s="12" customFormat="1" ht="25.92" customHeight="1">
      <c r="A117" s="12"/>
      <c r="B117" s="198"/>
      <c r="C117" s="199"/>
      <c r="D117" s="200" t="s">
        <v>70</v>
      </c>
      <c r="E117" s="201" t="s">
        <v>144</v>
      </c>
      <c r="F117" s="201" t="s">
        <v>692</v>
      </c>
      <c r="G117" s="199"/>
      <c r="H117" s="199"/>
      <c r="I117" s="202"/>
      <c r="J117" s="203">
        <f>BK117</f>
        <v>0</v>
      </c>
      <c r="K117" s="199"/>
      <c r="L117" s="204"/>
      <c r="M117" s="205"/>
      <c r="N117" s="206"/>
      <c r="O117" s="206"/>
      <c r="P117" s="207">
        <f>SUM(P118:P119)</f>
        <v>0</v>
      </c>
      <c r="Q117" s="206"/>
      <c r="R117" s="207">
        <f>SUM(R118:R119)</f>
        <v>0</v>
      </c>
      <c r="S117" s="206"/>
      <c r="T117" s="208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78</v>
      </c>
      <c r="AT117" s="210" t="s">
        <v>70</v>
      </c>
      <c r="AU117" s="210" t="s">
        <v>71</v>
      </c>
      <c r="AY117" s="209" t="s">
        <v>137</v>
      </c>
      <c r="BK117" s="211">
        <f>SUM(BK118:BK119)</f>
        <v>0</v>
      </c>
    </row>
    <row r="118" s="2" customFormat="1" ht="66.75" customHeight="1">
      <c r="A118" s="40"/>
      <c r="B118" s="41"/>
      <c r="C118" s="214" t="s">
        <v>218</v>
      </c>
      <c r="D118" s="214" t="s">
        <v>139</v>
      </c>
      <c r="E118" s="215" t="s">
        <v>1136</v>
      </c>
      <c r="F118" s="216" t="s">
        <v>1137</v>
      </c>
      <c r="G118" s="217" t="s">
        <v>1113</v>
      </c>
      <c r="H118" s="218">
        <v>7.8700000000000001</v>
      </c>
      <c r="I118" s="219"/>
      <c r="J118" s="220">
        <f>ROUND(I118*H118,2)</f>
        <v>0</v>
      </c>
      <c r="K118" s="216" t="s">
        <v>1094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144</v>
      </c>
      <c r="AT118" s="225" t="s">
        <v>139</v>
      </c>
      <c r="AU118" s="225" t="s">
        <v>78</v>
      </c>
      <c r="AY118" s="19" t="s">
        <v>137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78</v>
      </c>
      <c r="BK118" s="226">
        <f>ROUND(I118*H118,2)</f>
        <v>0</v>
      </c>
      <c r="BL118" s="19" t="s">
        <v>144</v>
      </c>
      <c r="BM118" s="225" t="s">
        <v>296</v>
      </c>
    </row>
    <row r="119" s="2" customFormat="1">
      <c r="A119" s="40"/>
      <c r="B119" s="41"/>
      <c r="C119" s="42"/>
      <c r="D119" s="234" t="s">
        <v>171</v>
      </c>
      <c r="E119" s="42"/>
      <c r="F119" s="255" t="s">
        <v>1138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171</v>
      </c>
      <c r="AU119" s="19" t="s">
        <v>78</v>
      </c>
    </row>
    <row r="120" s="12" customFormat="1" ht="25.92" customHeight="1">
      <c r="A120" s="12"/>
      <c r="B120" s="198"/>
      <c r="C120" s="199"/>
      <c r="D120" s="200" t="s">
        <v>70</v>
      </c>
      <c r="E120" s="201" t="s">
        <v>179</v>
      </c>
      <c r="F120" s="201" t="s">
        <v>1139</v>
      </c>
      <c r="G120" s="199"/>
      <c r="H120" s="199"/>
      <c r="I120" s="202"/>
      <c r="J120" s="203">
        <f>BK120</f>
        <v>0</v>
      </c>
      <c r="K120" s="199"/>
      <c r="L120" s="204"/>
      <c r="M120" s="205"/>
      <c r="N120" s="206"/>
      <c r="O120" s="206"/>
      <c r="P120" s="207">
        <f>SUM(P121:P126)</f>
        <v>0</v>
      </c>
      <c r="Q120" s="206"/>
      <c r="R120" s="207">
        <f>SUM(R121:R126)</f>
        <v>0</v>
      </c>
      <c r="S120" s="206"/>
      <c r="T120" s="208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78</v>
      </c>
      <c r="AT120" s="210" t="s">
        <v>70</v>
      </c>
      <c r="AU120" s="210" t="s">
        <v>71</v>
      </c>
      <c r="AY120" s="209" t="s">
        <v>137</v>
      </c>
      <c r="BK120" s="211">
        <f>SUM(BK121:BK126)</f>
        <v>0</v>
      </c>
    </row>
    <row r="121" s="2" customFormat="1" ht="44.25" customHeight="1">
      <c r="A121" s="40"/>
      <c r="B121" s="41"/>
      <c r="C121" s="214" t="s">
        <v>225</v>
      </c>
      <c r="D121" s="214" t="s">
        <v>139</v>
      </c>
      <c r="E121" s="215" t="s">
        <v>1140</v>
      </c>
      <c r="F121" s="216" t="s">
        <v>1141</v>
      </c>
      <c r="G121" s="217" t="s">
        <v>1123</v>
      </c>
      <c r="H121" s="218">
        <v>275</v>
      </c>
      <c r="I121" s="219"/>
      <c r="J121" s="220">
        <f>ROUND(I121*H121,2)</f>
        <v>0</v>
      </c>
      <c r="K121" s="216" t="s">
        <v>1094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144</v>
      </c>
      <c r="AT121" s="225" t="s">
        <v>139</v>
      </c>
      <c r="AU121" s="225" t="s">
        <v>78</v>
      </c>
      <c r="AY121" s="19" t="s">
        <v>137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78</v>
      </c>
      <c r="BK121" s="226">
        <f>ROUND(I121*H121,2)</f>
        <v>0</v>
      </c>
      <c r="BL121" s="19" t="s">
        <v>144</v>
      </c>
      <c r="BM121" s="225" t="s">
        <v>309</v>
      </c>
    </row>
    <row r="122" s="2" customFormat="1">
      <c r="A122" s="40"/>
      <c r="B122" s="41"/>
      <c r="C122" s="42"/>
      <c r="D122" s="234" t="s">
        <v>171</v>
      </c>
      <c r="E122" s="42"/>
      <c r="F122" s="255" t="s">
        <v>1142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171</v>
      </c>
      <c r="AU122" s="19" t="s">
        <v>78</v>
      </c>
    </row>
    <row r="123" s="2" customFormat="1" ht="44.25" customHeight="1">
      <c r="A123" s="40"/>
      <c r="B123" s="41"/>
      <c r="C123" s="214" t="s">
        <v>8</v>
      </c>
      <c r="D123" s="214" t="s">
        <v>139</v>
      </c>
      <c r="E123" s="215" t="s">
        <v>1143</v>
      </c>
      <c r="F123" s="216" t="s">
        <v>1144</v>
      </c>
      <c r="G123" s="217" t="s">
        <v>1123</v>
      </c>
      <c r="H123" s="218">
        <v>167</v>
      </c>
      <c r="I123" s="219"/>
      <c r="J123" s="220">
        <f>ROUND(I123*H123,2)</f>
        <v>0</v>
      </c>
      <c r="K123" s="216" t="s">
        <v>1094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144</v>
      </c>
      <c r="AT123" s="225" t="s">
        <v>139</v>
      </c>
      <c r="AU123" s="225" t="s">
        <v>78</v>
      </c>
      <c r="AY123" s="19" t="s">
        <v>137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144</v>
      </c>
      <c r="BM123" s="225" t="s">
        <v>322</v>
      </c>
    </row>
    <row r="124" s="2" customFormat="1">
      <c r="A124" s="40"/>
      <c r="B124" s="41"/>
      <c r="C124" s="42"/>
      <c r="D124" s="234" t="s">
        <v>171</v>
      </c>
      <c r="E124" s="42"/>
      <c r="F124" s="255" t="s">
        <v>1145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171</v>
      </c>
      <c r="AU124" s="19" t="s">
        <v>78</v>
      </c>
    </row>
    <row r="125" s="2" customFormat="1" ht="37.8" customHeight="1">
      <c r="A125" s="40"/>
      <c r="B125" s="41"/>
      <c r="C125" s="214" t="s">
        <v>237</v>
      </c>
      <c r="D125" s="214" t="s">
        <v>139</v>
      </c>
      <c r="E125" s="215" t="s">
        <v>1146</v>
      </c>
      <c r="F125" s="216" t="s">
        <v>1147</v>
      </c>
      <c r="G125" s="217" t="s">
        <v>1123</v>
      </c>
      <c r="H125" s="218">
        <v>275</v>
      </c>
      <c r="I125" s="219"/>
      <c r="J125" s="220">
        <f>ROUND(I125*H125,2)</f>
        <v>0</v>
      </c>
      <c r="K125" s="216" t="s">
        <v>1094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144</v>
      </c>
      <c r="AT125" s="225" t="s">
        <v>139</v>
      </c>
      <c r="AU125" s="225" t="s">
        <v>78</v>
      </c>
      <c r="AY125" s="19" t="s">
        <v>137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78</v>
      </c>
      <c r="BK125" s="226">
        <f>ROUND(I125*H125,2)</f>
        <v>0</v>
      </c>
      <c r="BL125" s="19" t="s">
        <v>144</v>
      </c>
      <c r="BM125" s="225" t="s">
        <v>255</v>
      </c>
    </row>
    <row r="126" s="2" customFormat="1">
      <c r="A126" s="40"/>
      <c r="B126" s="41"/>
      <c r="C126" s="42"/>
      <c r="D126" s="234" t="s">
        <v>171</v>
      </c>
      <c r="E126" s="42"/>
      <c r="F126" s="255" t="s">
        <v>1148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171</v>
      </c>
      <c r="AU126" s="19" t="s">
        <v>78</v>
      </c>
    </row>
    <row r="127" s="12" customFormat="1" ht="25.92" customHeight="1">
      <c r="A127" s="12"/>
      <c r="B127" s="198"/>
      <c r="C127" s="199"/>
      <c r="D127" s="200" t="s">
        <v>70</v>
      </c>
      <c r="E127" s="201" t="s">
        <v>189</v>
      </c>
      <c r="F127" s="201" t="s">
        <v>1149</v>
      </c>
      <c r="G127" s="199"/>
      <c r="H127" s="199"/>
      <c r="I127" s="202"/>
      <c r="J127" s="203">
        <f>BK127</f>
        <v>0</v>
      </c>
      <c r="K127" s="199"/>
      <c r="L127" s="204"/>
      <c r="M127" s="205"/>
      <c r="N127" s="206"/>
      <c r="O127" s="206"/>
      <c r="P127" s="207">
        <f>SUM(P128:P131)</f>
        <v>0</v>
      </c>
      <c r="Q127" s="206"/>
      <c r="R127" s="207">
        <f>SUM(R128:R131)</f>
        <v>0</v>
      </c>
      <c r="S127" s="206"/>
      <c r="T127" s="20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78</v>
      </c>
      <c r="AT127" s="210" t="s">
        <v>70</v>
      </c>
      <c r="AU127" s="210" t="s">
        <v>71</v>
      </c>
      <c r="AY127" s="209" t="s">
        <v>137</v>
      </c>
      <c r="BK127" s="211">
        <f>SUM(BK128:BK131)</f>
        <v>0</v>
      </c>
    </row>
    <row r="128" s="2" customFormat="1" ht="90" customHeight="1">
      <c r="A128" s="40"/>
      <c r="B128" s="41"/>
      <c r="C128" s="214" t="s">
        <v>246</v>
      </c>
      <c r="D128" s="214" t="s">
        <v>139</v>
      </c>
      <c r="E128" s="215" t="s">
        <v>1150</v>
      </c>
      <c r="F128" s="216" t="s">
        <v>1151</v>
      </c>
      <c r="G128" s="217" t="s">
        <v>205</v>
      </c>
      <c r="H128" s="218">
        <v>12</v>
      </c>
      <c r="I128" s="219"/>
      <c r="J128" s="220">
        <f>ROUND(I128*H128,2)</f>
        <v>0</v>
      </c>
      <c r="K128" s="216" t="s">
        <v>1094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144</v>
      </c>
      <c r="AT128" s="225" t="s">
        <v>139</v>
      </c>
      <c r="AU128" s="225" t="s">
        <v>78</v>
      </c>
      <c r="AY128" s="19" t="s">
        <v>137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78</v>
      </c>
      <c r="BK128" s="226">
        <f>ROUND(I128*H128,2)</f>
        <v>0</v>
      </c>
      <c r="BL128" s="19" t="s">
        <v>144</v>
      </c>
      <c r="BM128" s="225" t="s">
        <v>344</v>
      </c>
    </row>
    <row r="129" s="2" customFormat="1">
      <c r="A129" s="40"/>
      <c r="B129" s="41"/>
      <c r="C129" s="42"/>
      <c r="D129" s="234" t="s">
        <v>171</v>
      </c>
      <c r="E129" s="42"/>
      <c r="F129" s="255" t="s">
        <v>1152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171</v>
      </c>
      <c r="AU129" s="19" t="s">
        <v>78</v>
      </c>
    </row>
    <row r="130" s="2" customFormat="1" ht="78" customHeight="1">
      <c r="A130" s="40"/>
      <c r="B130" s="41"/>
      <c r="C130" s="214" t="s">
        <v>252</v>
      </c>
      <c r="D130" s="214" t="s">
        <v>139</v>
      </c>
      <c r="E130" s="215" t="s">
        <v>1153</v>
      </c>
      <c r="F130" s="216" t="s">
        <v>1154</v>
      </c>
      <c r="G130" s="217" t="s">
        <v>205</v>
      </c>
      <c r="H130" s="218">
        <v>89.299999999999997</v>
      </c>
      <c r="I130" s="219"/>
      <c r="J130" s="220">
        <f>ROUND(I130*H130,2)</f>
        <v>0</v>
      </c>
      <c r="K130" s="216" t="s">
        <v>1094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144</v>
      </c>
      <c r="AT130" s="225" t="s">
        <v>139</v>
      </c>
      <c r="AU130" s="225" t="s">
        <v>78</v>
      </c>
      <c r="AY130" s="19" t="s">
        <v>137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78</v>
      </c>
      <c r="BK130" s="226">
        <f>ROUND(I130*H130,2)</f>
        <v>0</v>
      </c>
      <c r="BL130" s="19" t="s">
        <v>144</v>
      </c>
      <c r="BM130" s="225" t="s">
        <v>356</v>
      </c>
    </row>
    <row r="131" s="2" customFormat="1">
      <c r="A131" s="40"/>
      <c r="B131" s="41"/>
      <c r="C131" s="42"/>
      <c r="D131" s="234" t="s">
        <v>171</v>
      </c>
      <c r="E131" s="42"/>
      <c r="F131" s="255" t="s">
        <v>1155</v>
      </c>
      <c r="G131" s="42"/>
      <c r="H131" s="42"/>
      <c r="I131" s="229"/>
      <c r="J131" s="42"/>
      <c r="K131" s="42"/>
      <c r="L131" s="46"/>
      <c r="M131" s="266"/>
      <c r="N131" s="267"/>
      <c r="O131" s="268"/>
      <c r="P131" s="268"/>
      <c r="Q131" s="268"/>
      <c r="R131" s="268"/>
      <c r="S131" s="268"/>
      <c r="T131" s="269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171</v>
      </c>
      <c r="AU131" s="19" t="s">
        <v>78</v>
      </c>
    </row>
    <row r="132" s="2" customFormat="1" ht="6.96" customHeight="1">
      <c r="A132" s="40"/>
      <c r="B132" s="61"/>
      <c r="C132" s="62"/>
      <c r="D132" s="62"/>
      <c r="E132" s="62"/>
      <c r="F132" s="62"/>
      <c r="G132" s="62"/>
      <c r="H132" s="62"/>
      <c r="I132" s="62"/>
      <c r="J132" s="62"/>
      <c r="K132" s="62"/>
      <c r="L132" s="46"/>
      <c r="M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</sheetData>
  <sheetProtection sheet="1" autoFilter="0" formatColumns="0" formatRows="0" objects="1" scenarios="1" spinCount="100000" saltValue="msRNO/JintTMiQ3QKMZ5b3sXD3cjMT5n3pRLZDzO3iY3B45znvd+juoj6nI1pi8V2qtMMtczskBW+KQ861EzJg==" hashValue="Uo3wbiyxqWVUIoaIpTsorO/GqX89scRpBcCUu4O3bXudxOkNAPzfy2dXbrBIRryhXDrP8Rr3eidffQL+8kMPiQ==" algorithmName="SHA-512" password="CC35"/>
  <autoFilter ref="C85:K13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atria objektu na ul. V Zálomu 1, Ostrava-Zábřeh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106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1156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24. 3. 2023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ROUND(J83,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ROUND((SUM(BE83:BE198)),  2)</f>
        <v>0</v>
      </c>
      <c r="G33" s="40"/>
      <c r="H33" s="40"/>
      <c r="I33" s="159">
        <v>0.20999999999999999</v>
      </c>
      <c r="J33" s="158">
        <f>ROUND(((SUM(BE83:BE198))*I33),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ROUND((SUM(BF83:BF198)),  2)</f>
        <v>0</v>
      </c>
      <c r="G34" s="40"/>
      <c r="H34" s="40"/>
      <c r="I34" s="159">
        <v>0.14999999999999999</v>
      </c>
      <c r="J34" s="158">
        <f>ROUND(((SUM(BF83:BF198))*I34),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ROUND((SUM(BG83:BG198)),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ROUND((SUM(BH83:BH198)),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ROUND((SUM(BI83:BI198)),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Rekonstrukce atria objektu na ul. V Zálomu 1, Ostrava-Zábřeh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801 - Sadové úpravy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parcely č. 287/29, 4591</v>
      </c>
      <c r="G52" s="42"/>
      <c r="H52" s="42"/>
      <c r="I52" s="34" t="s">
        <v>23</v>
      </c>
      <c r="J52" s="74" t="str">
        <f>IF(J12="","",J12)</f>
        <v>24. 3. 2023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SMO, městský obvod Ostrava - Jih</v>
      </c>
      <c r="G54" s="42"/>
      <c r="H54" s="42"/>
      <c r="I54" s="34" t="s">
        <v>31</v>
      </c>
      <c r="J54" s="38" t="str">
        <f>E21</f>
        <v>Dopravní projekce Bojko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Dopravní projekce Bojko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76"/>
      <c r="C60" s="177"/>
      <c r="D60" s="178" t="s">
        <v>114</v>
      </c>
      <c r="E60" s="179"/>
      <c r="F60" s="179"/>
      <c r="G60" s="179"/>
      <c r="H60" s="179"/>
      <c r="I60" s="179"/>
      <c r="J60" s="180">
        <f>J84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115</v>
      </c>
      <c r="E61" s="184"/>
      <c r="F61" s="184"/>
      <c r="G61" s="184"/>
      <c r="H61" s="184"/>
      <c r="I61" s="184"/>
      <c r="J61" s="185">
        <f>J85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117</v>
      </c>
      <c r="E62" s="184"/>
      <c r="F62" s="184"/>
      <c r="G62" s="184"/>
      <c r="H62" s="184"/>
      <c r="I62" s="184"/>
      <c r="J62" s="185">
        <f>J149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1157</v>
      </c>
      <c r="E63" s="184"/>
      <c r="F63" s="184"/>
      <c r="G63" s="184"/>
      <c r="H63" s="184"/>
      <c r="I63" s="184"/>
      <c r="J63" s="185">
        <f>J152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122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1" t="str">
        <f>E7</f>
        <v>Rekonstrukce atria objektu na ul. V Zálomu 1, Ostrava-Zábřeh</v>
      </c>
      <c r="F73" s="34"/>
      <c r="G73" s="34"/>
      <c r="H73" s="34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801 - Sadové úpravy</v>
      </c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parcely č. 287/29, 4591</v>
      </c>
      <c r="G77" s="42"/>
      <c r="H77" s="42"/>
      <c r="I77" s="34" t="s">
        <v>23</v>
      </c>
      <c r="J77" s="74" t="str">
        <f>IF(J12="","",J12)</f>
        <v>24. 3. 2023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SMO, městský obvod Ostrava - Jih</v>
      </c>
      <c r="G79" s="42"/>
      <c r="H79" s="42"/>
      <c r="I79" s="34" t="s">
        <v>31</v>
      </c>
      <c r="J79" s="38" t="str">
        <f>E21</f>
        <v>Dopravní projekce Bojko s.r.o.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Dopravní projekce Bojko s.r.o.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7"/>
      <c r="B82" s="188"/>
      <c r="C82" s="189" t="s">
        <v>123</v>
      </c>
      <c r="D82" s="190" t="s">
        <v>56</v>
      </c>
      <c r="E82" s="190" t="s">
        <v>52</v>
      </c>
      <c r="F82" s="190" t="s">
        <v>53</v>
      </c>
      <c r="G82" s="190" t="s">
        <v>124</v>
      </c>
      <c r="H82" s="190" t="s">
        <v>125</v>
      </c>
      <c r="I82" s="190" t="s">
        <v>126</v>
      </c>
      <c r="J82" s="190" t="s">
        <v>112</v>
      </c>
      <c r="K82" s="191" t="s">
        <v>127</v>
      </c>
      <c r="L82" s="192"/>
      <c r="M82" s="94" t="s">
        <v>19</v>
      </c>
      <c r="N82" s="95" t="s">
        <v>41</v>
      </c>
      <c r="O82" s="95" t="s">
        <v>128</v>
      </c>
      <c r="P82" s="95" t="s">
        <v>129</v>
      </c>
      <c r="Q82" s="95" t="s">
        <v>130</v>
      </c>
      <c r="R82" s="95" t="s">
        <v>131</v>
      </c>
      <c r="S82" s="95" t="s">
        <v>132</v>
      </c>
      <c r="T82" s="96" t="s">
        <v>133</v>
      </c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="2" customFormat="1" ht="22.8" customHeight="1">
      <c r="A83" s="40"/>
      <c r="B83" s="41"/>
      <c r="C83" s="101" t="s">
        <v>134</v>
      </c>
      <c r="D83" s="42"/>
      <c r="E83" s="42"/>
      <c r="F83" s="42"/>
      <c r="G83" s="42"/>
      <c r="H83" s="42"/>
      <c r="I83" s="42"/>
      <c r="J83" s="193">
        <f>BK83</f>
        <v>0</v>
      </c>
      <c r="K83" s="42"/>
      <c r="L83" s="46"/>
      <c r="M83" s="97"/>
      <c r="N83" s="194"/>
      <c r="O83" s="98"/>
      <c r="P83" s="195">
        <f>P84</f>
        <v>0</v>
      </c>
      <c r="Q83" s="98"/>
      <c r="R83" s="195">
        <f>R84</f>
        <v>6.4626680000000007</v>
      </c>
      <c r="S83" s="98"/>
      <c r="T83" s="196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70</v>
      </c>
      <c r="AU83" s="19" t="s">
        <v>113</v>
      </c>
      <c r="BK83" s="197">
        <f>BK84</f>
        <v>0</v>
      </c>
    </row>
    <row r="84" s="12" customFormat="1" ht="25.92" customHeight="1">
      <c r="A84" s="12"/>
      <c r="B84" s="198"/>
      <c r="C84" s="199"/>
      <c r="D84" s="200" t="s">
        <v>70</v>
      </c>
      <c r="E84" s="201" t="s">
        <v>135</v>
      </c>
      <c r="F84" s="201" t="s">
        <v>136</v>
      </c>
      <c r="G84" s="199"/>
      <c r="H84" s="199"/>
      <c r="I84" s="202"/>
      <c r="J84" s="203">
        <f>BK84</f>
        <v>0</v>
      </c>
      <c r="K84" s="199"/>
      <c r="L84" s="204"/>
      <c r="M84" s="205"/>
      <c r="N84" s="206"/>
      <c r="O84" s="206"/>
      <c r="P84" s="207">
        <f>P85+P149+P152</f>
        <v>0</v>
      </c>
      <c r="Q84" s="206"/>
      <c r="R84" s="207">
        <f>R85+R149+R152</f>
        <v>6.4626680000000007</v>
      </c>
      <c r="S84" s="206"/>
      <c r="T84" s="208">
        <f>T85+T149+T152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9" t="s">
        <v>78</v>
      </c>
      <c r="AT84" s="210" t="s">
        <v>70</v>
      </c>
      <c r="AU84" s="210" t="s">
        <v>71</v>
      </c>
      <c r="AY84" s="209" t="s">
        <v>137</v>
      </c>
      <c r="BK84" s="211">
        <f>BK85+BK149+BK152</f>
        <v>0</v>
      </c>
    </row>
    <row r="85" s="12" customFormat="1" ht="22.8" customHeight="1">
      <c r="A85" s="12"/>
      <c r="B85" s="198"/>
      <c r="C85" s="199"/>
      <c r="D85" s="200" t="s">
        <v>70</v>
      </c>
      <c r="E85" s="212" t="s">
        <v>78</v>
      </c>
      <c r="F85" s="212" t="s">
        <v>138</v>
      </c>
      <c r="G85" s="199"/>
      <c r="H85" s="199"/>
      <c r="I85" s="202"/>
      <c r="J85" s="213">
        <f>BK85</f>
        <v>0</v>
      </c>
      <c r="K85" s="199"/>
      <c r="L85" s="204"/>
      <c r="M85" s="205"/>
      <c r="N85" s="206"/>
      <c r="O85" s="206"/>
      <c r="P85" s="207">
        <f>SUM(P86:P148)</f>
        <v>0</v>
      </c>
      <c r="Q85" s="206"/>
      <c r="R85" s="207">
        <f>SUM(R86:R148)</f>
        <v>4.5422410000000006</v>
      </c>
      <c r="S85" s="206"/>
      <c r="T85" s="208">
        <f>SUM(T86:T148)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78</v>
      </c>
      <c r="AT85" s="210" t="s">
        <v>70</v>
      </c>
      <c r="AU85" s="210" t="s">
        <v>78</v>
      </c>
      <c r="AY85" s="209" t="s">
        <v>137</v>
      </c>
      <c r="BK85" s="211">
        <f>SUM(BK86:BK148)</f>
        <v>0</v>
      </c>
    </row>
    <row r="86" s="2" customFormat="1" ht="24.15" customHeight="1">
      <c r="A86" s="40"/>
      <c r="B86" s="41"/>
      <c r="C86" s="214" t="s">
        <v>78</v>
      </c>
      <c r="D86" s="214" t="s">
        <v>139</v>
      </c>
      <c r="E86" s="215" t="s">
        <v>1158</v>
      </c>
      <c r="F86" s="216" t="s">
        <v>1159</v>
      </c>
      <c r="G86" s="217" t="s">
        <v>292</v>
      </c>
      <c r="H86" s="218">
        <v>18</v>
      </c>
      <c r="I86" s="219"/>
      <c r="J86" s="220">
        <f>ROUND(I86*H86,2)</f>
        <v>0</v>
      </c>
      <c r="K86" s="216" t="s">
        <v>143</v>
      </c>
      <c r="L86" s="46"/>
      <c r="M86" s="221" t="s">
        <v>19</v>
      </c>
      <c r="N86" s="222" t="s">
        <v>42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144</v>
      </c>
      <c r="AT86" s="225" t="s">
        <v>139</v>
      </c>
      <c r="AU86" s="225" t="s">
        <v>80</v>
      </c>
      <c r="AY86" s="19" t="s">
        <v>137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78</v>
      </c>
      <c r="BK86" s="226">
        <f>ROUND(I86*H86,2)</f>
        <v>0</v>
      </c>
      <c r="BL86" s="19" t="s">
        <v>144</v>
      </c>
      <c r="BM86" s="225" t="s">
        <v>1160</v>
      </c>
    </row>
    <row r="87" s="2" customFormat="1">
      <c r="A87" s="40"/>
      <c r="B87" s="41"/>
      <c r="C87" s="42"/>
      <c r="D87" s="227" t="s">
        <v>146</v>
      </c>
      <c r="E87" s="42"/>
      <c r="F87" s="228" t="s">
        <v>1161</v>
      </c>
      <c r="G87" s="42"/>
      <c r="H87" s="42"/>
      <c r="I87" s="229"/>
      <c r="J87" s="42"/>
      <c r="K87" s="42"/>
      <c r="L87" s="46"/>
      <c r="M87" s="230"/>
      <c r="N87" s="231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146</v>
      </c>
      <c r="AU87" s="19" t="s">
        <v>80</v>
      </c>
    </row>
    <row r="88" s="13" customFormat="1">
      <c r="A88" s="13"/>
      <c r="B88" s="232"/>
      <c r="C88" s="233"/>
      <c r="D88" s="234" t="s">
        <v>148</v>
      </c>
      <c r="E88" s="235" t="s">
        <v>19</v>
      </c>
      <c r="F88" s="236" t="s">
        <v>1162</v>
      </c>
      <c r="G88" s="233"/>
      <c r="H88" s="237">
        <v>1</v>
      </c>
      <c r="I88" s="238"/>
      <c r="J88" s="233"/>
      <c r="K88" s="233"/>
      <c r="L88" s="239"/>
      <c r="M88" s="240"/>
      <c r="N88" s="241"/>
      <c r="O88" s="241"/>
      <c r="P88" s="241"/>
      <c r="Q88" s="241"/>
      <c r="R88" s="241"/>
      <c r="S88" s="241"/>
      <c r="T88" s="24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3" t="s">
        <v>148</v>
      </c>
      <c r="AU88" s="243" t="s">
        <v>80</v>
      </c>
      <c r="AV88" s="13" t="s">
        <v>80</v>
      </c>
      <c r="AW88" s="13" t="s">
        <v>33</v>
      </c>
      <c r="AX88" s="13" t="s">
        <v>71</v>
      </c>
      <c r="AY88" s="243" t="s">
        <v>137</v>
      </c>
    </row>
    <row r="89" s="13" customFormat="1">
      <c r="A89" s="13"/>
      <c r="B89" s="232"/>
      <c r="C89" s="233"/>
      <c r="D89" s="234" t="s">
        <v>148</v>
      </c>
      <c r="E89" s="235" t="s">
        <v>19</v>
      </c>
      <c r="F89" s="236" t="s">
        <v>1163</v>
      </c>
      <c r="G89" s="233"/>
      <c r="H89" s="237">
        <v>1</v>
      </c>
      <c r="I89" s="238"/>
      <c r="J89" s="233"/>
      <c r="K89" s="233"/>
      <c r="L89" s="239"/>
      <c r="M89" s="240"/>
      <c r="N89" s="241"/>
      <c r="O89" s="241"/>
      <c r="P89" s="241"/>
      <c r="Q89" s="241"/>
      <c r="R89" s="241"/>
      <c r="S89" s="241"/>
      <c r="T89" s="24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3" t="s">
        <v>148</v>
      </c>
      <c r="AU89" s="243" t="s">
        <v>80</v>
      </c>
      <c r="AV89" s="13" t="s">
        <v>80</v>
      </c>
      <c r="AW89" s="13" t="s">
        <v>33</v>
      </c>
      <c r="AX89" s="13" t="s">
        <v>71</v>
      </c>
      <c r="AY89" s="243" t="s">
        <v>137</v>
      </c>
    </row>
    <row r="90" s="13" customFormat="1">
      <c r="A90" s="13"/>
      <c r="B90" s="232"/>
      <c r="C90" s="233"/>
      <c r="D90" s="234" t="s">
        <v>148</v>
      </c>
      <c r="E90" s="235" t="s">
        <v>19</v>
      </c>
      <c r="F90" s="236" t="s">
        <v>1164</v>
      </c>
      <c r="G90" s="233"/>
      <c r="H90" s="237">
        <v>16</v>
      </c>
      <c r="I90" s="238"/>
      <c r="J90" s="233"/>
      <c r="K90" s="233"/>
      <c r="L90" s="239"/>
      <c r="M90" s="240"/>
      <c r="N90" s="241"/>
      <c r="O90" s="241"/>
      <c r="P90" s="241"/>
      <c r="Q90" s="241"/>
      <c r="R90" s="241"/>
      <c r="S90" s="241"/>
      <c r="T90" s="24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3" t="s">
        <v>148</v>
      </c>
      <c r="AU90" s="243" t="s">
        <v>80</v>
      </c>
      <c r="AV90" s="13" t="s">
        <v>80</v>
      </c>
      <c r="AW90" s="13" t="s">
        <v>33</v>
      </c>
      <c r="AX90" s="13" t="s">
        <v>71</v>
      </c>
      <c r="AY90" s="243" t="s">
        <v>137</v>
      </c>
    </row>
    <row r="91" s="14" customFormat="1">
      <c r="A91" s="14"/>
      <c r="B91" s="244"/>
      <c r="C91" s="245"/>
      <c r="D91" s="234" t="s">
        <v>148</v>
      </c>
      <c r="E91" s="246" t="s">
        <v>19</v>
      </c>
      <c r="F91" s="247" t="s">
        <v>152</v>
      </c>
      <c r="G91" s="245"/>
      <c r="H91" s="248">
        <v>18</v>
      </c>
      <c r="I91" s="249"/>
      <c r="J91" s="245"/>
      <c r="K91" s="245"/>
      <c r="L91" s="250"/>
      <c r="M91" s="251"/>
      <c r="N91" s="252"/>
      <c r="O91" s="252"/>
      <c r="P91" s="252"/>
      <c r="Q91" s="252"/>
      <c r="R91" s="252"/>
      <c r="S91" s="252"/>
      <c r="T91" s="25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4" t="s">
        <v>148</v>
      </c>
      <c r="AU91" s="254" t="s">
        <v>80</v>
      </c>
      <c r="AV91" s="14" t="s">
        <v>144</v>
      </c>
      <c r="AW91" s="14" t="s">
        <v>33</v>
      </c>
      <c r="AX91" s="14" t="s">
        <v>78</v>
      </c>
      <c r="AY91" s="254" t="s">
        <v>137</v>
      </c>
    </row>
    <row r="92" s="2" customFormat="1" ht="44.25" customHeight="1">
      <c r="A92" s="40"/>
      <c r="B92" s="41"/>
      <c r="C92" s="214" t="s">
        <v>80</v>
      </c>
      <c r="D92" s="214" t="s">
        <v>139</v>
      </c>
      <c r="E92" s="215" t="s">
        <v>1165</v>
      </c>
      <c r="F92" s="216" t="s">
        <v>1166</v>
      </c>
      <c r="G92" s="217" t="s">
        <v>292</v>
      </c>
      <c r="H92" s="218">
        <v>18</v>
      </c>
      <c r="I92" s="219"/>
      <c r="J92" s="220">
        <f>ROUND(I92*H92,2)</f>
        <v>0</v>
      </c>
      <c r="K92" s="216" t="s">
        <v>143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144</v>
      </c>
      <c r="AT92" s="225" t="s">
        <v>139</v>
      </c>
      <c r="AU92" s="225" t="s">
        <v>80</v>
      </c>
      <c r="AY92" s="19" t="s">
        <v>137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144</v>
      </c>
      <c r="BM92" s="225" t="s">
        <v>1167</v>
      </c>
    </row>
    <row r="93" s="2" customFormat="1">
      <c r="A93" s="40"/>
      <c r="B93" s="41"/>
      <c r="C93" s="42"/>
      <c r="D93" s="227" t="s">
        <v>146</v>
      </c>
      <c r="E93" s="42"/>
      <c r="F93" s="228" t="s">
        <v>1168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146</v>
      </c>
      <c r="AU93" s="19" t="s">
        <v>80</v>
      </c>
    </row>
    <row r="94" s="2" customFormat="1" ht="16.5" customHeight="1">
      <c r="A94" s="40"/>
      <c r="B94" s="41"/>
      <c r="C94" s="256" t="s">
        <v>157</v>
      </c>
      <c r="D94" s="256" t="s">
        <v>205</v>
      </c>
      <c r="E94" s="257" t="s">
        <v>1169</v>
      </c>
      <c r="F94" s="258" t="s">
        <v>1170</v>
      </c>
      <c r="G94" s="259" t="s">
        <v>142</v>
      </c>
      <c r="H94" s="260">
        <v>18</v>
      </c>
      <c r="I94" s="261"/>
      <c r="J94" s="262">
        <f>ROUND(I94*H94,2)</f>
        <v>0</v>
      </c>
      <c r="K94" s="258" t="s">
        <v>143</v>
      </c>
      <c r="L94" s="263"/>
      <c r="M94" s="264" t="s">
        <v>19</v>
      </c>
      <c r="N94" s="265" t="s">
        <v>42</v>
      </c>
      <c r="O94" s="86"/>
      <c r="P94" s="223">
        <f>O94*H94</f>
        <v>0</v>
      </c>
      <c r="Q94" s="223">
        <v>0.22</v>
      </c>
      <c r="R94" s="223">
        <f>Q94*H94</f>
        <v>3.96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184</v>
      </c>
      <c r="AT94" s="225" t="s">
        <v>205</v>
      </c>
      <c r="AU94" s="225" t="s">
        <v>80</v>
      </c>
      <c r="AY94" s="19" t="s">
        <v>137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144</v>
      </c>
      <c r="BM94" s="225" t="s">
        <v>1171</v>
      </c>
    </row>
    <row r="95" s="2" customFormat="1" ht="37.8" customHeight="1">
      <c r="A95" s="40"/>
      <c r="B95" s="41"/>
      <c r="C95" s="214" t="s">
        <v>144</v>
      </c>
      <c r="D95" s="214" t="s">
        <v>139</v>
      </c>
      <c r="E95" s="215" t="s">
        <v>1172</v>
      </c>
      <c r="F95" s="216" t="s">
        <v>1173</v>
      </c>
      <c r="G95" s="217" t="s">
        <v>292</v>
      </c>
      <c r="H95" s="218">
        <v>2</v>
      </c>
      <c r="I95" s="219"/>
      <c r="J95" s="220">
        <f>ROUND(I95*H95,2)</f>
        <v>0</v>
      </c>
      <c r="K95" s="216" t="s">
        <v>143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144</v>
      </c>
      <c r="AT95" s="225" t="s">
        <v>139</v>
      </c>
      <c r="AU95" s="225" t="s">
        <v>80</v>
      </c>
      <c r="AY95" s="19" t="s">
        <v>137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78</v>
      </c>
      <c r="BK95" s="226">
        <f>ROUND(I95*H95,2)</f>
        <v>0</v>
      </c>
      <c r="BL95" s="19" t="s">
        <v>144</v>
      </c>
      <c r="BM95" s="225" t="s">
        <v>1174</v>
      </c>
    </row>
    <row r="96" s="2" customFormat="1">
      <c r="A96" s="40"/>
      <c r="B96" s="41"/>
      <c r="C96" s="42"/>
      <c r="D96" s="227" t="s">
        <v>146</v>
      </c>
      <c r="E96" s="42"/>
      <c r="F96" s="228" t="s">
        <v>1175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146</v>
      </c>
      <c r="AU96" s="19" t="s">
        <v>80</v>
      </c>
    </row>
    <row r="97" s="13" customFormat="1">
      <c r="A97" s="13"/>
      <c r="B97" s="232"/>
      <c r="C97" s="233"/>
      <c r="D97" s="234" t="s">
        <v>148</v>
      </c>
      <c r="E97" s="235" t="s">
        <v>19</v>
      </c>
      <c r="F97" s="236" t="s">
        <v>1162</v>
      </c>
      <c r="G97" s="233"/>
      <c r="H97" s="237">
        <v>1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148</v>
      </c>
      <c r="AU97" s="243" t="s">
        <v>80</v>
      </c>
      <c r="AV97" s="13" t="s">
        <v>80</v>
      </c>
      <c r="AW97" s="13" t="s">
        <v>33</v>
      </c>
      <c r="AX97" s="13" t="s">
        <v>71</v>
      </c>
      <c r="AY97" s="243" t="s">
        <v>137</v>
      </c>
    </row>
    <row r="98" s="13" customFormat="1">
      <c r="A98" s="13"/>
      <c r="B98" s="232"/>
      <c r="C98" s="233"/>
      <c r="D98" s="234" t="s">
        <v>148</v>
      </c>
      <c r="E98" s="235" t="s">
        <v>19</v>
      </c>
      <c r="F98" s="236" t="s">
        <v>1163</v>
      </c>
      <c r="G98" s="233"/>
      <c r="H98" s="237">
        <v>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148</v>
      </c>
      <c r="AU98" s="243" t="s">
        <v>80</v>
      </c>
      <c r="AV98" s="13" t="s">
        <v>80</v>
      </c>
      <c r="AW98" s="13" t="s">
        <v>33</v>
      </c>
      <c r="AX98" s="13" t="s">
        <v>71</v>
      </c>
      <c r="AY98" s="243" t="s">
        <v>137</v>
      </c>
    </row>
    <row r="99" s="14" customFormat="1">
      <c r="A99" s="14"/>
      <c r="B99" s="244"/>
      <c r="C99" s="245"/>
      <c r="D99" s="234" t="s">
        <v>148</v>
      </c>
      <c r="E99" s="246" t="s">
        <v>19</v>
      </c>
      <c r="F99" s="247" t="s">
        <v>152</v>
      </c>
      <c r="G99" s="245"/>
      <c r="H99" s="248">
        <v>2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148</v>
      </c>
      <c r="AU99" s="254" t="s">
        <v>80</v>
      </c>
      <c r="AV99" s="14" t="s">
        <v>144</v>
      </c>
      <c r="AW99" s="14" t="s">
        <v>33</v>
      </c>
      <c r="AX99" s="14" t="s">
        <v>78</v>
      </c>
      <c r="AY99" s="254" t="s">
        <v>137</v>
      </c>
    </row>
    <row r="100" s="2" customFormat="1" ht="24.15" customHeight="1">
      <c r="A100" s="40"/>
      <c r="B100" s="41"/>
      <c r="C100" s="256" t="s">
        <v>166</v>
      </c>
      <c r="D100" s="256" t="s">
        <v>205</v>
      </c>
      <c r="E100" s="257" t="s">
        <v>1176</v>
      </c>
      <c r="F100" s="258" t="s">
        <v>1177</v>
      </c>
      <c r="G100" s="259" t="s">
        <v>292</v>
      </c>
      <c r="H100" s="260">
        <v>1</v>
      </c>
      <c r="I100" s="261"/>
      <c r="J100" s="262">
        <f>ROUND(I100*H100,2)</f>
        <v>0</v>
      </c>
      <c r="K100" s="258" t="s">
        <v>261</v>
      </c>
      <c r="L100" s="263"/>
      <c r="M100" s="264" t="s">
        <v>19</v>
      </c>
      <c r="N100" s="265" t="s">
        <v>42</v>
      </c>
      <c r="O100" s="86"/>
      <c r="P100" s="223">
        <f>O100*H100</f>
        <v>0</v>
      </c>
      <c r="Q100" s="223">
        <v>0.027</v>
      </c>
      <c r="R100" s="223">
        <f>Q100*H100</f>
        <v>0.027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184</v>
      </c>
      <c r="AT100" s="225" t="s">
        <v>205</v>
      </c>
      <c r="AU100" s="225" t="s">
        <v>80</v>
      </c>
      <c r="AY100" s="19" t="s">
        <v>137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144</v>
      </c>
      <c r="BM100" s="225" t="s">
        <v>1178</v>
      </c>
    </row>
    <row r="101" s="2" customFormat="1" ht="24.15" customHeight="1">
      <c r="A101" s="40"/>
      <c r="B101" s="41"/>
      <c r="C101" s="256" t="s">
        <v>174</v>
      </c>
      <c r="D101" s="256" t="s">
        <v>205</v>
      </c>
      <c r="E101" s="257" t="s">
        <v>1179</v>
      </c>
      <c r="F101" s="258" t="s">
        <v>1180</v>
      </c>
      <c r="G101" s="259" t="s">
        <v>292</v>
      </c>
      <c r="H101" s="260">
        <v>1</v>
      </c>
      <c r="I101" s="261"/>
      <c r="J101" s="262">
        <f>ROUND(I101*H101,2)</f>
        <v>0</v>
      </c>
      <c r="K101" s="258" t="s">
        <v>261</v>
      </c>
      <c r="L101" s="263"/>
      <c r="M101" s="264" t="s">
        <v>19</v>
      </c>
      <c r="N101" s="265" t="s">
        <v>42</v>
      </c>
      <c r="O101" s="86"/>
      <c r="P101" s="223">
        <f>O101*H101</f>
        <v>0</v>
      </c>
      <c r="Q101" s="223">
        <v>0.027</v>
      </c>
      <c r="R101" s="223">
        <f>Q101*H101</f>
        <v>0.027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184</v>
      </c>
      <c r="AT101" s="225" t="s">
        <v>205</v>
      </c>
      <c r="AU101" s="225" t="s">
        <v>80</v>
      </c>
      <c r="AY101" s="19" t="s">
        <v>137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144</v>
      </c>
      <c r="BM101" s="225" t="s">
        <v>1181</v>
      </c>
    </row>
    <row r="102" s="2" customFormat="1" ht="37.8" customHeight="1">
      <c r="A102" s="40"/>
      <c r="B102" s="41"/>
      <c r="C102" s="214" t="s">
        <v>179</v>
      </c>
      <c r="D102" s="214" t="s">
        <v>139</v>
      </c>
      <c r="E102" s="215" t="s">
        <v>1182</v>
      </c>
      <c r="F102" s="216" t="s">
        <v>1183</v>
      </c>
      <c r="G102" s="217" t="s">
        <v>292</v>
      </c>
      <c r="H102" s="218">
        <v>16</v>
      </c>
      <c r="I102" s="219"/>
      <c r="J102" s="220">
        <f>ROUND(I102*H102,2)</f>
        <v>0</v>
      </c>
      <c r="K102" s="216" t="s">
        <v>143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144</v>
      </c>
      <c r="AT102" s="225" t="s">
        <v>139</v>
      </c>
      <c r="AU102" s="225" t="s">
        <v>80</v>
      </c>
      <c r="AY102" s="19" t="s">
        <v>137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144</v>
      </c>
      <c r="BM102" s="225" t="s">
        <v>1184</v>
      </c>
    </row>
    <row r="103" s="2" customFormat="1">
      <c r="A103" s="40"/>
      <c r="B103" s="41"/>
      <c r="C103" s="42"/>
      <c r="D103" s="227" t="s">
        <v>146</v>
      </c>
      <c r="E103" s="42"/>
      <c r="F103" s="228" t="s">
        <v>1185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146</v>
      </c>
      <c r="AU103" s="19" t="s">
        <v>80</v>
      </c>
    </row>
    <row r="104" s="13" customFormat="1">
      <c r="A104" s="13"/>
      <c r="B104" s="232"/>
      <c r="C104" s="233"/>
      <c r="D104" s="234" t="s">
        <v>148</v>
      </c>
      <c r="E104" s="235" t="s">
        <v>19</v>
      </c>
      <c r="F104" s="236" t="s">
        <v>1164</v>
      </c>
      <c r="G104" s="233"/>
      <c r="H104" s="237">
        <v>16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148</v>
      </c>
      <c r="AU104" s="243" t="s">
        <v>80</v>
      </c>
      <c r="AV104" s="13" t="s">
        <v>80</v>
      </c>
      <c r="AW104" s="13" t="s">
        <v>33</v>
      </c>
      <c r="AX104" s="13" t="s">
        <v>78</v>
      </c>
      <c r="AY104" s="243" t="s">
        <v>137</v>
      </c>
    </row>
    <row r="105" s="2" customFormat="1" ht="24.15" customHeight="1">
      <c r="A105" s="40"/>
      <c r="B105" s="41"/>
      <c r="C105" s="256" t="s">
        <v>184</v>
      </c>
      <c r="D105" s="256" t="s">
        <v>205</v>
      </c>
      <c r="E105" s="257" t="s">
        <v>1186</v>
      </c>
      <c r="F105" s="258" t="s">
        <v>1187</v>
      </c>
      <c r="G105" s="259" t="s">
        <v>292</v>
      </c>
      <c r="H105" s="260">
        <v>16</v>
      </c>
      <c r="I105" s="261"/>
      <c r="J105" s="262">
        <f>ROUND(I105*H105,2)</f>
        <v>0</v>
      </c>
      <c r="K105" s="258" t="s">
        <v>261</v>
      </c>
      <c r="L105" s="263"/>
      <c r="M105" s="264" t="s">
        <v>19</v>
      </c>
      <c r="N105" s="265" t="s">
        <v>42</v>
      </c>
      <c r="O105" s="86"/>
      <c r="P105" s="223">
        <f>O105*H105</f>
        <v>0</v>
      </c>
      <c r="Q105" s="223">
        <v>0.0089999999999999993</v>
      </c>
      <c r="R105" s="223">
        <f>Q105*H105</f>
        <v>0.14399999999999999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184</v>
      </c>
      <c r="AT105" s="225" t="s">
        <v>205</v>
      </c>
      <c r="AU105" s="225" t="s">
        <v>80</v>
      </c>
      <c r="AY105" s="19" t="s">
        <v>137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144</v>
      </c>
      <c r="BM105" s="225" t="s">
        <v>1188</v>
      </c>
    </row>
    <row r="106" s="2" customFormat="1" ht="24.15" customHeight="1">
      <c r="A106" s="40"/>
      <c r="B106" s="41"/>
      <c r="C106" s="214" t="s">
        <v>189</v>
      </c>
      <c r="D106" s="214" t="s">
        <v>139</v>
      </c>
      <c r="E106" s="215" t="s">
        <v>1189</v>
      </c>
      <c r="F106" s="216" t="s">
        <v>1190</v>
      </c>
      <c r="G106" s="217" t="s">
        <v>292</v>
      </c>
      <c r="H106" s="218">
        <v>16</v>
      </c>
      <c r="I106" s="219"/>
      <c r="J106" s="220">
        <f>ROUND(I106*H106,2)</f>
        <v>0</v>
      </c>
      <c r="K106" s="216" t="s">
        <v>143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5.0000000000000002E-05</v>
      </c>
      <c r="R106" s="223">
        <f>Q106*H106</f>
        <v>0.00080000000000000004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144</v>
      </c>
      <c r="AT106" s="225" t="s">
        <v>139</v>
      </c>
      <c r="AU106" s="225" t="s">
        <v>80</v>
      </c>
      <c r="AY106" s="19" t="s">
        <v>137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144</v>
      </c>
      <c r="BM106" s="225" t="s">
        <v>1191</v>
      </c>
    </row>
    <row r="107" s="2" customFormat="1">
      <c r="A107" s="40"/>
      <c r="B107" s="41"/>
      <c r="C107" s="42"/>
      <c r="D107" s="227" t="s">
        <v>146</v>
      </c>
      <c r="E107" s="42"/>
      <c r="F107" s="228" t="s">
        <v>1192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146</v>
      </c>
      <c r="AU107" s="19" t="s">
        <v>80</v>
      </c>
    </row>
    <row r="108" s="2" customFormat="1" ht="21.75" customHeight="1">
      <c r="A108" s="40"/>
      <c r="B108" s="41"/>
      <c r="C108" s="256" t="s">
        <v>197</v>
      </c>
      <c r="D108" s="256" t="s">
        <v>205</v>
      </c>
      <c r="E108" s="257" t="s">
        <v>1193</v>
      </c>
      <c r="F108" s="258" t="s">
        <v>1194</v>
      </c>
      <c r="G108" s="259" t="s">
        <v>292</v>
      </c>
      <c r="H108" s="260">
        <v>48</v>
      </c>
      <c r="I108" s="261"/>
      <c r="J108" s="262">
        <f>ROUND(I108*H108,2)</f>
        <v>0</v>
      </c>
      <c r="K108" s="258" t="s">
        <v>143</v>
      </c>
      <c r="L108" s="263"/>
      <c r="M108" s="264" t="s">
        <v>19</v>
      </c>
      <c r="N108" s="265" t="s">
        <v>42</v>
      </c>
      <c r="O108" s="86"/>
      <c r="P108" s="223">
        <f>O108*H108</f>
        <v>0</v>
      </c>
      <c r="Q108" s="223">
        <v>0.0035400000000000002</v>
      </c>
      <c r="R108" s="223">
        <f>Q108*H108</f>
        <v>0.16992000000000002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184</v>
      </c>
      <c r="AT108" s="225" t="s">
        <v>205</v>
      </c>
      <c r="AU108" s="225" t="s">
        <v>80</v>
      </c>
      <c r="AY108" s="19" t="s">
        <v>137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144</v>
      </c>
      <c r="BM108" s="225" t="s">
        <v>1195</v>
      </c>
    </row>
    <row r="109" s="13" customFormat="1">
      <c r="A109" s="13"/>
      <c r="B109" s="232"/>
      <c r="C109" s="233"/>
      <c r="D109" s="234" t="s">
        <v>148</v>
      </c>
      <c r="E109" s="233"/>
      <c r="F109" s="236" t="s">
        <v>1196</v>
      </c>
      <c r="G109" s="233"/>
      <c r="H109" s="237">
        <v>48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148</v>
      </c>
      <c r="AU109" s="243" t="s">
        <v>80</v>
      </c>
      <c r="AV109" s="13" t="s">
        <v>80</v>
      </c>
      <c r="AW109" s="13" t="s">
        <v>4</v>
      </c>
      <c r="AX109" s="13" t="s">
        <v>78</v>
      </c>
      <c r="AY109" s="243" t="s">
        <v>137</v>
      </c>
    </row>
    <row r="110" s="2" customFormat="1" ht="24.15" customHeight="1">
      <c r="A110" s="40"/>
      <c r="B110" s="41"/>
      <c r="C110" s="214" t="s">
        <v>204</v>
      </c>
      <c r="D110" s="214" t="s">
        <v>139</v>
      </c>
      <c r="E110" s="215" t="s">
        <v>1197</v>
      </c>
      <c r="F110" s="216" t="s">
        <v>1198</v>
      </c>
      <c r="G110" s="217" t="s">
        <v>292</v>
      </c>
      <c r="H110" s="218">
        <v>2</v>
      </c>
      <c r="I110" s="219"/>
      <c r="J110" s="220">
        <f>ROUND(I110*H110,2)</f>
        <v>0</v>
      </c>
      <c r="K110" s="216" t="s">
        <v>143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5.3999999999999998E-05</v>
      </c>
      <c r="R110" s="223">
        <f>Q110*H110</f>
        <v>0.000108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144</v>
      </c>
      <c r="AT110" s="225" t="s">
        <v>139</v>
      </c>
      <c r="AU110" s="225" t="s">
        <v>80</v>
      </c>
      <c r="AY110" s="19" t="s">
        <v>137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144</v>
      </c>
      <c r="BM110" s="225" t="s">
        <v>1199</v>
      </c>
    </row>
    <row r="111" s="2" customFormat="1">
      <c r="A111" s="40"/>
      <c r="B111" s="41"/>
      <c r="C111" s="42"/>
      <c r="D111" s="227" t="s">
        <v>146</v>
      </c>
      <c r="E111" s="42"/>
      <c r="F111" s="228" t="s">
        <v>1200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146</v>
      </c>
      <c r="AU111" s="19" t="s">
        <v>80</v>
      </c>
    </row>
    <row r="112" s="2" customFormat="1" ht="21.75" customHeight="1">
      <c r="A112" s="40"/>
      <c r="B112" s="41"/>
      <c r="C112" s="256" t="s">
        <v>210</v>
      </c>
      <c r="D112" s="256" t="s">
        <v>205</v>
      </c>
      <c r="E112" s="257" t="s">
        <v>1201</v>
      </c>
      <c r="F112" s="258" t="s">
        <v>1202</v>
      </c>
      <c r="G112" s="259" t="s">
        <v>292</v>
      </c>
      <c r="H112" s="260">
        <v>6</v>
      </c>
      <c r="I112" s="261"/>
      <c r="J112" s="262">
        <f>ROUND(I112*H112,2)</f>
        <v>0</v>
      </c>
      <c r="K112" s="258" t="s">
        <v>143</v>
      </c>
      <c r="L112" s="263"/>
      <c r="M112" s="264" t="s">
        <v>19</v>
      </c>
      <c r="N112" s="265" t="s">
        <v>42</v>
      </c>
      <c r="O112" s="86"/>
      <c r="P112" s="223">
        <f>O112*H112</f>
        <v>0</v>
      </c>
      <c r="Q112" s="223">
        <v>0.0047200000000000002</v>
      </c>
      <c r="R112" s="223">
        <f>Q112*H112</f>
        <v>0.028320000000000001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184</v>
      </c>
      <c r="AT112" s="225" t="s">
        <v>205</v>
      </c>
      <c r="AU112" s="225" t="s">
        <v>80</v>
      </c>
      <c r="AY112" s="19" t="s">
        <v>137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78</v>
      </c>
      <c r="BK112" s="226">
        <f>ROUND(I112*H112,2)</f>
        <v>0</v>
      </c>
      <c r="BL112" s="19" t="s">
        <v>144</v>
      </c>
      <c r="BM112" s="225" t="s">
        <v>1203</v>
      </c>
    </row>
    <row r="113" s="13" customFormat="1">
      <c r="A113" s="13"/>
      <c r="B113" s="232"/>
      <c r="C113" s="233"/>
      <c r="D113" s="234" t="s">
        <v>148</v>
      </c>
      <c r="E113" s="233"/>
      <c r="F113" s="236" t="s">
        <v>1204</v>
      </c>
      <c r="G113" s="233"/>
      <c r="H113" s="237">
        <v>6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148</v>
      </c>
      <c r="AU113" s="243" t="s">
        <v>80</v>
      </c>
      <c r="AV113" s="13" t="s">
        <v>80</v>
      </c>
      <c r="AW113" s="13" t="s">
        <v>4</v>
      </c>
      <c r="AX113" s="13" t="s">
        <v>78</v>
      </c>
      <c r="AY113" s="243" t="s">
        <v>137</v>
      </c>
    </row>
    <row r="114" s="2" customFormat="1" ht="33" customHeight="1">
      <c r="A114" s="40"/>
      <c r="B114" s="41"/>
      <c r="C114" s="214" t="s">
        <v>218</v>
      </c>
      <c r="D114" s="214" t="s">
        <v>139</v>
      </c>
      <c r="E114" s="215" t="s">
        <v>1205</v>
      </c>
      <c r="F114" s="216" t="s">
        <v>1206</v>
      </c>
      <c r="G114" s="217" t="s">
        <v>213</v>
      </c>
      <c r="H114" s="218">
        <v>8</v>
      </c>
      <c r="I114" s="219"/>
      <c r="J114" s="220">
        <f>ROUND(I114*H114,2)</f>
        <v>0</v>
      </c>
      <c r="K114" s="216" t="s">
        <v>143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0.00036000000000000002</v>
      </c>
      <c r="R114" s="223">
        <f>Q114*H114</f>
        <v>0.0028800000000000002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144</v>
      </c>
      <c r="AT114" s="225" t="s">
        <v>139</v>
      </c>
      <c r="AU114" s="225" t="s">
        <v>80</v>
      </c>
      <c r="AY114" s="19" t="s">
        <v>137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78</v>
      </c>
      <c r="BK114" s="226">
        <f>ROUND(I114*H114,2)</f>
        <v>0</v>
      </c>
      <c r="BL114" s="19" t="s">
        <v>144</v>
      </c>
      <c r="BM114" s="225" t="s">
        <v>1207</v>
      </c>
    </row>
    <row r="115" s="2" customFormat="1">
      <c r="A115" s="40"/>
      <c r="B115" s="41"/>
      <c r="C115" s="42"/>
      <c r="D115" s="227" t="s">
        <v>146</v>
      </c>
      <c r="E115" s="42"/>
      <c r="F115" s="228" t="s">
        <v>1208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146</v>
      </c>
      <c r="AU115" s="19" t="s">
        <v>80</v>
      </c>
    </row>
    <row r="116" s="13" customFormat="1">
      <c r="A116" s="13"/>
      <c r="B116" s="232"/>
      <c r="C116" s="233"/>
      <c r="D116" s="234" t="s">
        <v>148</v>
      </c>
      <c r="E116" s="233"/>
      <c r="F116" s="236" t="s">
        <v>1209</v>
      </c>
      <c r="G116" s="233"/>
      <c r="H116" s="237">
        <v>8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148</v>
      </c>
      <c r="AU116" s="243" t="s">
        <v>80</v>
      </c>
      <c r="AV116" s="13" t="s">
        <v>80</v>
      </c>
      <c r="AW116" s="13" t="s">
        <v>4</v>
      </c>
      <c r="AX116" s="13" t="s">
        <v>78</v>
      </c>
      <c r="AY116" s="243" t="s">
        <v>137</v>
      </c>
    </row>
    <row r="117" s="2" customFormat="1" ht="24.15" customHeight="1">
      <c r="A117" s="40"/>
      <c r="B117" s="41"/>
      <c r="C117" s="214" t="s">
        <v>225</v>
      </c>
      <c r="D117" s="214" t="s">
        <v>139</v>
      </c>
      <c r="E117" s="215" t="s">
        <v>1210</v>
      </c>
      <c r="F117" s="216" t="s">
        <v>1211</v>
      </c>
      <c r="G117" s="217" t="s">
        <v>292</v>
      </c>
      <c r="H117" s="218">
        <v>18</v>
      </c>
      <c r="I117" s="219"/>
      <c r="J117" s="220">
        <f>ROUND(I117*H117,2)</f>
        <v>0</v>
      </c>
      <c r="K117" s="216" t="s">
        <v>143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144</v>
      </c>
      <c r="AT117" s="225" t="s">
        <v>139</v>
      </c>
      <c r="AU117" s="225" t="s">
        <v>80</v>
      </c>
      <c r="AY117" s="19" t="s">
        <v>137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78</v>
      </c>
      <c r="BK117" s="226">
        <f>ROUND(I117*H117,2)</f>
        <v>0</v>
      </c>
      <c r="BL117" s="19" t="s">
        <v>144</v>
      </c>
      <c r="BM117" s="225" t="s">
        <v>1212</v>
      </c>
    </row>
    <row r="118" s="2" customFormat="1">
      <c r="A118" s="40"/>
      <c r="B118" s="41"/>
      <c r="C118" s="42"/>
      <c r="D118" s="227" t="s">
        <v>146</v>
      </c>
      <c r="E118" s="42"/>
      <c r="F118" s="228" t="s">
        <v>1213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146</v>
      </c>
      <c r="AU118" s="19" t="s">
        <v>80</v>
      </c>
    </row>
    <row r="119" s="13" customFormat="1">
      <c r="A119" s="13"/>
      <c r="B119" s="232"/>
      <c r="C119" s="233"/>
      <c r="D119" s="234" t="s">
        <v>148</v>
      </c>
      <c r="E119" s="235" t="s">
        <v>19</v>
      </c>
      <c r="F119" s="236" t="s">
        <v>1214</v>
      </c>
      <c r="G119" s="233"/>
      <c r="H119" s="237">
        <v>16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148</v>
      </c>
      <c r="AU119" s="243" t="s">
        <v>80</v>
      </c>
      <c r="AV119" s="13" t="s">
        <v>80</v>
      </c>
      <c r="AW119" s="13" t="s">
        <v>33</v>
      </c>
      <c r="AX119" s="13" t="s">
        <v>71</v>
      </c>
      <c r="AY119" s="243" t="s">
        <v>137</v>
      </c>
    </row>
    <row r="120" s="13" customFormat="1">
      <c r="A120" s="13"/>
      <c r="B120" s="232"/>
      <c r="C120" s="233"/>
      <c r="D120" s="234" t="s">
        <v>148</v>
      </c>
      <c r="E120" s="235" t="s">
        <v>19</v>
      </c>
      <c r="F120" s="236" t="s">
        <v>1215</v>
      </c>
      <c r="G120" s="233"/>
      <c r="H120" s="237">
        <v>2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148</v>
      </c>
      <c r="AU120" s="243" t="s">
        <v>80</v>
      </c>
      <c r="AV120" s="13" t="s">
        <v>80</v>
      </c>
      <c r="AW120" s="13" t="s">
        <v>33</v>
      </c>
      <c r="AX120" s="13" t="s">
        <v>71</v>
      </c>
      <c r="AY120" s="243" t="s">
        <v>137</v>
      </c>
    </row>
    <row r="121" s="14" customFormat="1">
      <c r="A121" s="14"/>
      <c r="B121" s="244"/>
      <c r="C121" s="245"/>
      <c r="D121" s="234" t="s">
        <v>148</v>
      </c>
      <c r="E121" s="246" t="s">
        <v>19</v>
      </c>
      <c r="F121" s="247" t="s">
        <v>152</v>
      </c>
      <c r="G121" s="245"/>
      <c r="H121" s="248">
        <v>18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148</v>
      </c>
      <c r="AU121" s="254" t="s">
        <v>80</v>
      </c>
      <c r="AV121" s="14" t="s">
        <v>144</v>
      </c>
      <c r="AW121" s="14" t="s">
        <v>33</v>
      </c>
      <c r="AX121" s="14" t="s">
        <v>78</v>
      </c>
      <c r="AY121" s="254" t="s">
        <v>137</v>
      </c>
    </row>
    <row r="122" s="2" customFormat="1" ht="49.05" customHeight="1">
      <c r="A122" s="40"/>
      <c r="B122" s="41"/>
      <c r="C122" s="214" t="s">
        <v>8</v>
      </c>
      <c r="D122" s="214" t="s">
        <v>139</v>
      </c>
      <c r="E122" s="215" t="s">
        <v>1216</v>
      </c>
      <c r="F122" s="216" t="s">
        <v>1217</v>
      </c>
      <c r="G122" s="217" t="s">
        <v>213</v>
      </c>
      <c r="H122" s="218">
        <v>18</v>
      </c>
      <c r="I122" s="219"/>
      <c r="J122" s="220">
        <f>ROUND(I122*H122,2)</f>
        <v>0</v>
      </c>
      <c r="K122" s="216" t="s">
        <v>261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144</v>
      </c>
      <c r="AT122" s="225" t="s">
        <v>139</v>
      </c>
      <c r="AU122" s="225" t="s">
        <v>80</v>
      </c>
      <c r="AY122" s="19" t="s">
        <v>137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144</v>
      </c>
      <c r="BM122" s="225" t="s">
        <v>1218</v>
      </c>
    </row>
    <row r="123" s="2" customFormat="1" ht="24.15" customHeight="1">
      <c r="A123" s="40"/>
      <c r="B123" s="41"/>
      <c r="C123" s="214" t="s">
        <v>237</v>
      </c>
      <c r="D123" s="214" t="s">
        <v>139</v>
      </c>
      <c r="E123" s="215" t="s">
        <v>1219</v>
      </c>
      <c r="F123" s="216" t="s">
        <v>1220</v>
      </c>
      <c r="G123" s="217" t="s">
        <v>292</v>
      </c>
      <c r="H123" s="218">
        <v>16</v>
      </c>
      <c r="I123" s="219"/>
      <c r="J123" s="220">
        <f>ROUND(I123*H123,2)</f>
        <v>0</v>
      </c>
      <c r="K123" s="216" t="s">
        <v>143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144</v>
      </c>
      <c r="AT123" s="225" t="s">
        <v>139</v>
      </c>
      <c r="AU123" s="225" t="s">
        <v>80</v>
      </c>
      <c r="AY123" s="19" t="s">
        <v>137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144</v>
      </c>
      <c r="BM123" s="225" t="s">
        <v>1221</v>
      </c>
    </row>
    <row r="124" s="2" customFormat="1">
      <c r="A124" s="40"/>
      <c r="B124" s="41"/>
      <c r="C124" s="42"/>
      <c r="D124" s="227" t="s">
        <v>146</v>
      </c>
      <c r="E124" s="42"/>
      <c r="F124" s="228" t="s">
        <v>1222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146</v>
      </c>
      <c r="AU124" s="19" t="s">
        <v>80</v>
      </c>
    </row>
    <row r="125" s="2" customFormat="1" ht="33" customHeight="1">
      <c r="A125" s="40"/>
      <c r="B125" s="41"/>
      <c r="C125" s="214" t="s">
        <v>246</v>
      </c>
      <c r="D125" s="214" t="s">
        <v>139</v>
      </c>
      <c r="E125" s="215" t="s">
        <v>1223</v>
      </c>
      <c r="F125" s="216" t="s">
        <v>1224</v>
      </c>
      <c r="G125" s="217" t="s">
        <v>292</v>
      </c>
      <c r="H125" s="218">
        <v>2</v>
      </c>
      <c r="I125" s="219"/>
      <c r="J125" s="220">
        <f>ROUND(I125*H125,2)</f>
        <v>0</v>
      </c>
      <c r="K125" s="216" t="s">
        <v>143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144</v>
      </c>
      <c r="AT125" s="225" t="s">
        <v>139</v>
      </c>
      <c r="AU125" s="225" t="s">
        <v>80</v>
      </c>
      <c r="AY125" s="19" t="s">
        <v>137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78</v>
      </c>
      <c r="BK125" s="226">
        <f>ROUND(I125*H125,2)</f>
        <v>0</v>
      </c>
      <c r="BL125" s="19" t="s">
        <v>144</v>
      </c>
      <c r="BM125" s="225" t="s">
        <v>1225</v>
      </c>
    </row>
    <row r="126" s="2" customFormat="1">
      <c r="A126" s="40"/>
      <c r="B126" s="41"/>
      <c r="C126" s="42"/>
      <c r="D126" s="227" t="s">
        <v>146</v>
      </c>
      <c r="E126" s="42"/>
      <c r="F126" s="228" t="s">
        <v>1226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146</v>
      </c>
      <c r="AU126" s="19" t="s">
        <v>80</v>
      </c>
    </row>
    <row r="127" s="2" customFormat="1" ht="24.15" customHeight="1">
      <c r="A127" s="40"/>
      <c r="B127" s="41"/>
      <c r="C127" s="214" t="s">
        <v>252</v>
      </c>
      <c r="D127" s="214" t="s">
        <v>139</v>
      </c>
      <c r="E127" s="215" t="s">
        <v>1227</v>
      </c>
      <c r="F127" s="216" t="s">
        <v>1228</v>
      </c>
      <c r="G127" s="217" t="s">
        <v>292</v>
      </c>
      <c r="H127" s="218">
        <v>18</v>
      </c>
      <c r="I127" s="219"/>
      <c r="J127" s="220">
        <f>ROUND(I127*H127,2)</f>
        <v>0</v>
      </c>
      <c r="K127" s="216" t="s">
        <v>143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1.8E-05</v>
      </c>
      <c r="R127" s="223">
        <f>Q127*H127</f>
        <v>0.00032400000000000001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144</v>
      </c>
      <c r="AT127" s="225" t="s">
        <v>139</v>
      </c>
      <c r="AU127" s="225" t="s">
        <v>80</v>
      </c>
      <c r="AY127" s="19" t="s">
        <v>137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144</v>
      </c>
      <c r="BM127" s="225" t="s">
        <v>1229</v>
      </c>
    </row>
    <row r="128" s="2" customFormat="1">
      <c r="A128" s="40"/>
      <c r="B128" s="41"/>
      <c r="C128" s="42"/>
      <c r="D128" s="227" t="s">
        <v>146</v>
      </c>
      <c r="E128" s="42"/>
      <c r="F128" s="228" t="s">
        <v>1230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146</v>
      </c>
      <c r="AU128" s="19" t="s">
        <v>80</v>
      </c>
    </row>
    <row r="129" s="2" customFormat="1" ht="24.15" customHeight="1">
      <c r="A129" s="40"/>
      <c r="B129" s="41"/>
      <c r="C129" s="214" t="s">
        <v>258</v>
      </c>
      <c r="D129" s="214" t="s">
        <v>139</v>
      </c>
      <c r="E129" s="215" t="s">
        <v>1231</v>
      </c>
      <c r="F129" s="216" t="s">
        <v>1232</v>
      </c>
      <c r="G129" s="217" t="s">
        <v>213</v>
      </c>
      <c r="H129" s="218">
        <v>18</v>
      </c>
      <c r="I129" s="219"/>
      <c r="J129" s="220">
        <f>ROUND(I129*H129,2)</f>
        <v>0</v>
      </c>
      <c r="K129" s="216" t="s">
        <v>143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144</v>
      </c>
      <c r="AT129" s="225" t="s">
        <v>139</v>
      </c>
      <c r="AU129" s="225" t="s">
        <v>80</v>
      </c>
      <c r="AY129" s="19" t="s">
        <v>137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78</v>
      </c>
      <c r="BK129" s="226">
        <f>ROUND(I129*H129,2)</f>
        <v>0</v>
      </c>
      <c r="BL129" s="19" t="s">
        <v>144</v>
      </c>
      <c r="BM129" s="225" t="s">
        <v>1233</v>
      </c>
    </row>
    <row r="130" s="2" customFormat="1">
      <c r="A130" s="40"/>
      <c r="B130" s="41"/>
      <c r="C130" s="42"/>
      <c r="D130" s="227" t="s">
        <v>146</v>
      </c>
      <c r="E130" s="42"/>
      <c r="F130" s="228" t="s">
        <v>1234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146</v>
      </c>
      <c r="AU130" s="19" t="s">
        <v>80</v>
      </c>
    </row>
    <row r="131" s="2" customFormat="1" ht="16.5" customHeight="1">
      <c r="A131" s="40"/>
      <c r="B131" s="41"/>
      <c r="C131" s="256" t="s">
        <v>264</v>
      </c>
      <c r="D131" s="256" t="s">
        <v>205</v>
      </c>
      <c r="E131" s="257" t="s">
        <v>1235</v>
      </c>
      <c r="F131" s="258" t="s">
        <v>1236</v>
      </c>
      <c r="G131" s="259" t="s">
        <v>142</v>
      </c>
      <c r="H131" s="260">
        <v>0.90000000000000002</v>
      </c>
      <c r="I131" s="261"/>
      <c r="J131" s="262">
        <f>ROUND(I131*H131,2)</f>
        <v>0</v>
      </c>
      <c r="K131" s="258" t="s">
        <v>143</v>
      </c>
      <c r="L131" s="263"/>
      <c r="M131" s="264" t="s">
        <v>19</v>
      </c>
      <c r="N131" s="265" t="s">
        <v>42</v>
      </c>
      <c r="O131" s="86"/>
      <c r="P131" s="223">
        <f>O131*H131</f>
        <v>0</v>
      </c>
      <c r="Q131" s="223">
        <v>0.20000000000000001</v>
      </c>
      <c r="R131" s="223">
        <f>Q131*H131</f>
        <v>0.18000000000000002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184</v>
      </c>
      <c r="AT131" s="225" t="s">
        <v>205</v>
      </c>
      <c r="AU131" s="225" t="s">
        <v>80</v>
      </c>
      <c r="AY131" s="19" t="s">
        <v>137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144</v>
      </c>
      <c r="BM131" s="225" t="s">
        <v>1237</v>
      </c>
    </row>
    <row r="132" s="13" customFormat="1">
      <c r="A132" s="13"/>
      <c r="B132" s="232"/>
      <c r="C132" s="233"/>
      <c r="D132" s="234" t="s">
        <v>148</v>
      </c>
      <c r="E132" s="233"/>
      <c r="F132" s="236" t="s">
        <v>1238</v>
      </c>
      <c r="G132" s="233"/>
      <c r="H132" s="237">
        <v>0.90000000000000002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148</v>
      </c>
      <c r="AU132" s="243" t="s">
        <v>80</v>
      </c>
      <c r="AV132" s="13" t="s">
        <v>80</v>
      </c>
      <c r="AW132" s="13" t="s">
        <v>4</v>
      </c>
      <c r="AX132" s="13" t="s">
        <v>78</v>
      </c>
      <c r="AY132" s="243" t="s">
        <v>137</v>
      </c>
    </row>
    <row r="133" s="2" customFormat="1" ht="37.8" customHeight="1">
      <c r="A133" s="40"/>
      <c r="B133" s="41"/>
      <c r="C133" s="214" t="s">
        <v>7</v>
      </c>
      <c r="D133" s="214" t="s">
        <v>139</v>
      </c>
      <c r="E133" s="215" t="s">
        <v>1239</v>
      </c>
      <c r="F133" s="216" t="s">
        <v>1240</v>
      </c>
      <c r="G133" s="217" t="s">
        <v>192</v>
      </c>
      <c r="H133" s="218">
        <v>0.017999999999999999</v>
      </c>
      <c r="I133" s="219"/>
      <c r="J133" s="220">
        <f>ROUND(I133*H133,2)</f>
        <v>0</v>
      </c>
      <c r="K133" s="216" t="s">
        <v>143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144</v>
      </c>
      <c r="AT133" s="225" t="s">
        <v>139</v>
      </c>
      <c r="AU133" s="225" t="s">
        <v>80</v>
      </c>
      <c r="AY133" s="19" t="s">
        <v>137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78</v>
      </c>
      <c r="BK133" s="226">
        <f>ROUND(I133*H133,2)</f>
        <v>0</v>
      </c>
      <c r="BL133" s="19" t="s">
        <v>144</v>
      </c>
      <c r="BM133" s="225" t="s">
        <v>1241</v>
      </c>
    </row>
    <row r="134" s="2" customFormat="1">
      <c r="A134" s="40"/>
      <c r="B134" s="41"/>
      <c r="C134" s="42"/>
      <c r="D134" s="227" t="s">
        <v>146</v>
      </c>
      <c r="E134" s="42"/>
      <c r="F134" s="228" t="s">
        <v>1242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146</v>
      </c>
      <c r="AU134" s="19" t="s">
        <v>80</v>
      </c>
    </row>
    <row r="135" s="13" customFormat="1">
      <c r="A135" s="13"/>
      <c r="B135" s="232"/>
      <c r="C135" s="233"/>
      <c r="D135" s="234" t="s">
        <v>148</v>
      </c>
      <c r="E135" s="233"/>
      <c r="F135" s="236" t="s">
        <v>1243</v>
      </c>
      <c r="G135" s="233"/>
      <c r="H135" s="237">
        <v>0.017999999999999999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148</v>
      </c>
      <c r="AU135" s="243" t="s">
        <v>80</v>
      </c>
      <c r="AV135" s="13" t="s">
        <v>80</v>
      </c>
      <c r="AW135" s="13" t="s">
        <v>4</v>
      </c>
      <c r="AX135" s="13" t="s">
        <v>78</v>
      </c>
      <c r="AY135" s="243" t="s">
        <v>137</v>
      </c>
    </row>
    <row r="136" s="2" customFormat="1" ht="16.5" customHeight="1">
      <c r="A136" s="40"/>
      <c r="B136" s="41"/>
      <c r="C136" s="256" t="s">
        <v>274</v>
      </c>
      <c r="D136" s="256" t="s">
        <v>205</v>
      </c>
      <c r="E136" s="257" t="s">
        <v>1244</v>
      </c>
      <c r="F136" s="258" t="s">
        <v>1245</v>
      </c>
      <c r="G136" s="259" t="s">
        <v>1246</v>
      </c>
      <c r="H136" s="260">
        <v>0.88900000000000001</v>
      </c>
      <c r="I136" s="261"/>
      <c r="J136" s="262">
        <f>ROUND(I136*H136,2)</f>
        <v>0</v>
      </c>
      <c r="K136" s="258" t="s">
        <v>261</v>
      </c>
      <c r="L136" s="263"/>
      <c r="M136" s="264" t="s">
        <v>19</v>
      </c>
      <c r="N136" s="265" t="s">
        <v>42</v>
      </c>
      <c r="O136" s="86"/>
      <c r="P136" s="223">
        <f>O136*H136</f>
        <v>0</v>
      </c>
      <c r="Q136" s="223">
        <v>0.001</v>
      </c>
      <c r="R136" s="223">
        <f>Q136*H136</f>
        <v>0.00088900000000000003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184</v>
      </c>
      <c r="AT136" s="225" t="s">
        <v>205</v>
      </c>
      <c r="AU136" s="225" t="s">
        <v>80</v>
      </c>
      <c r="AY136" s="19" t="s">
        <v>137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78</v>
      </c>
      <c r="BK136" s="226">
        <f>ROUND(I136*H136,2)</f>
        <v>0</v>
      </c>
      <c r="BL136" s="19" t="s">
        <v>144</v>
      </c>
      <c r="BM136" s="225" t="s">
        <v>1247</v>
      </c>
    </row>
    <row r="137" s="13" customFormat="1">
      <c r="A137" s="13"/>
      <c r="B137" s="232"/>
      <c r="C137" s="233"/>
      <c r="D137" s="234" t="s">
        <v>148</v>
      </c>
      <c r="E137" s="233"/>
      <c r="F137" s="236" t="s">
        <v>1248</v>
      </c>
      <c r="G137" s="233"/>
      <c r="H137" s="237">
        <v>0.88900000000000001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148</v>
      </c>
      <c r="AU137" s="243" t="s">
        <v>80</v>
      </c>
      <c r="AV137" s="13" t="s">
        <v>80</v>
      </c>
      <c r="AW137" s="13" t="s">
        <v>4</v>
      </c>
      <c r="AX137" s="13" t="s">
        <v>78</v>
      </c>
      <c r="AY137" s="243" t="s">
        <v>137</v>
      </c>
    </row>
    <row r="138" s="2" customFormat="1" ht="16.5" customHeight="1">
      <c r="A138" s="40"/>
      <c r="B138" s="41"/>
      <c r="C138" s="256" t="s">
        <v>280</v>
      </c>
      <c r="D138" s="256" t="s">
        <v>205</v>
      </c>
      <c r="E138" s="257" t="s">
        <v>1249</v>
      </c>
      <c r="F138" s="258" t="s">
        <v>1250</v>
      </c>
      <c r="G138" s="259" t="s">
        <v>1246</v>
      </c>
      <c r="H138" s="260">
        <v>1</v>
      </c>
      <c r="I138" s="261"/>
      <c r="J138" s="262">
        <f>ROUND(I138*H138,2)</f>
        <v>0</v>
      </c>
      <c r="K138" s="258" t="s">
        <v>261</v>
      </c>
      <c r="L138" s="263"/>
      <c r="M138" s="264" t="s">
        <v>19</v>
      </c>
      <c r="N138" s="265" t="s">
        <v>42</v>
      </c>
      <c r="O138" s="86"/>
      <c r="P138" s="223">
        <f>O138*H138</f>
        <v>0</v>
      </c>
      <c r="Q138" s="223">
        <v>0.001</v>
      </c>
      <c r="R138" s="223">
        <f>Q138*H138</f>
        <v>0.001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184</v>
      </c>
      <c r="AT138" s="225" t="s">
        <v>205</v>
      </c>
      <c r="AU138" s="225" t="s">
        <v>80</v>
      </c>
      <c r="AY138" s="19" t="s">
        <v>137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78</v>
      </c>
      <c r="BK138" s="226">
        <f>ROUND(I138*H138,2)</f>
        <v>0</v>
      </c>
      <c r="BL138" s="19" t="s">
        <v>144</v>
      </c>
      <c r="BM138" s="225" t="s">
        <v>1251</v>
      </c>
    </row>
    <row r="139" s="13" customFormat="1">
      <c r="A139" s="13"/>
      <c r="B139" s="232"/>
      <c r="C139" s="233"/>
      <c r="D139" s="234" t="s">
        <v>148</v>
      </c>
      <c r="E139" s="233"/>
      <c r="F139" s="236" t="s">
        <v>1252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148</v>
      </c>
      <c r="AU139" s="243" t="s">
        <v>80</v>
      </c>
      <c r="AV139" s="13" t="s">
        <v>80</v>
      </c>
      <c r="AW139" s="13" t="s">
        <v>4</v>
      </c>
      <c r="AX139" s="13" t="s">
        <v>78</v>
      </c>
      <c r="AY139" s="243" t="s">
        <v>137</v>
      </c>
    </row>
    <row r="140" s="2" customFormat="1" ht="21.75" customHeight="1">
      <c r="A140" s="40"/>
      <c r="B140" s="41"/>
      <c r="C140" s="214" t="s">
        <v>285</v>
      </c>
      <c r="D140" s="214" t="s">
        <v>139</v>
      </c>
      <c r="E140" s="215" t="s">
        <v>1253</v>
      </c>
      <c r="F140" s="216" t="s">
        <v>1254</v>
      </c>
      <c r="G140" s="217" t="s">
        <v>142</v>
      </c>
      <c r="H140" s="218">
        <v>9</v>
      </c>
      <c r="I140" s="219"/>
      <c r="J140" s="220">
        <f>ROUND(I140*H140,2)</f>
        <v>0</v>
      </c>
      <c r="K140" s="216" t="s">
        <v>143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144</v>
      </c>
      <c r="AT140" s="225" t="s">
        <v>139</v>
      </c>
      <c r="AU140" s="225" t="s">
        <v>80</v>
      </c>
      <c r="AY140" s="19" t="s">
        <v>137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78</v>
      </c>
      <c r="BK140" s="226">
        <f>ROUND(I140*H140,2)</f>
        <v>0</v>
      </c>
      <c r="BL140" s="19" t="s">
        <v>144</v>
      </c>
      <c r="BM140" s="225" t="s">
        <v>1255</v>
      </c>
    </row>
    <row r="141" s="2" customFormat="1">
      <c r="A141" s="40"/>
      <c r="B141" s="41"/>
      <c r="C141" s="42"/>
      <c r="D141" s="227" t="s">
        <v>146</v>
      </c>
      <c r="E141" s="42"/>
      <c r="F141" s="228" t="s">
        <v>1256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146</v>
      </c>
      <c r="AU141" s="19" t="s">
        <v>80</v>
      </c>
    </row>
    <row r="142" s="13" customFormat="1">
      <c r="A142" s="13"/>
      <c r="B142" s="232"/>
      <c r="C142" s="233"/>
      <c r="D142" s="234" t="s">
        <v>148</v>
      </c>
      <c r="E142" s="233"/>
      <c r="F142" s="236" t="s">
        <v>1257</v>
      </c>
      <c r="G142" s="233"/>
      <c r="H142" s="237">
        <v>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148</v>
      </c>
      <c r="AU142" s="243" t="s">
        <v>80</v>
      </c>
      <c r="AV142" s="13" t="s">
        <v>80</v>
      </c>
      <c r="AW142" s="13" t="s">
        <v>4</v>
      </c>
      <c r="AX142" s="13" t="s">
        <v>78</v>
      </c>
      <c r="AY142" s="243" t="s">
        <v>137</v>
      </c>
    </row>
    <row r="143" s="2" customFormat="1" ht="21.75" customHeight="1">
      <c r="A143" s="40"/>
      <c r="B143" s="41"/>
      <c r="C143" s="214" t="s">
        <v>289</v>
      </c>
      <c r="D143" s="214" t="s">
        <v>139</v>
      </c>
      <c r="E143" s="215" t="s">
        <v>1258</v>
      </c>
      <c r="F143" s="216" t="s">
        <v>1259</v>
      </c>
      <c r="G143" s="217" t="s">
        <v>142</v>
      </c>
      <c r="H143" s="218">
        <v>9</v>
      </c>
      <c r="I143" s="219"/>
      <c r="J143" s="220">
        <f>ROUND(I143*H143,2)</f>
        <v>0</v>
      </c>
      <c r="K143" s="216" t="s">
        <v>143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144</v>
      </c>
      <c r="AT143" s="225" t="s">
        <v>139</v>
      </c>
      <c r="AU143" s="225" t="s">
        <v>80</v>
      </c>
      <c r="AY143" s="19" t="s">
        <v>137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78</v>
      </c>
      <c r="BK143" s="226">
        <f>ROUND(I143*H143,2)</f>
        <v>0</v>
      </c>
      <c r="BL143" s="19" t="s">
        <v>144</v>
      </c>
      <c r="BM143" s="225" t="s">
        <v>1260</v>
      </c>
    </row>
    <row r="144" s="2" customFormat="1">
      <c r="A144" s="40"/>
      <c r="B144" s="41"/>
      <c r="C144" s="42"/>
      <c r="D144" s="227" t="s">
        <v>146</v>
      </c>
      <c r="E144" s="42"/>
      <c r="F144" s="228" t="s">
        <v>1261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146</v>
      </c>
      <c r="AU144" s="19" t="s">
        <v>80</v>
      </c>
    </row>
    <row r="145" s="2" customFormat="1" ht="24.15" customHeight="1">
      <c r="A145" s="40"/>
      <c r="B145" s="41"/>
      <c r="C145" s="214" t="s">
        <v>296</v>
      </c>
      <c r="D145" s="214" t="s">
        <v>139</v>
      </c>
      <c r="E145" s="215" t="s">
        <v>1262</v>
      </c>
      <c r="F145" s="216" t="s">
        <v>1263</v>
      </c>
      <c r="G145" s="217" t="s">
        <v>142</v>
      </c>
      <c r="H145" s="218">
        <v>126</v>
      </c>
      <c r="I145" s="219"/>
      <c r="J145" s="220">
        <f>ROUND(I145*H145,2)</f>
        <v>0</v>
      </c>
      <c r="K145" s="216" t="s">
        <v>143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144</v>
      </c>
      <c r="AT145" s="225" t="s">
        <v>139</v>
      </c>
      <c r="AU145" s="225" t="s">
        <v>80</v>
      </c>
      <c r="AY145" s="19" t="s">
        <v>137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78</v>
      </c>
      <c r="BK145" s="226">
        <f>ROUND(I145*H145,2)</f>
        <v>0</v>
      </c>
      <c r="BL145" s="19" t="s">
        <v>144</v>
      </c>
      <c r="BM145" s="225" t="s">
        <v>1264</v>
      </c>
    </row>
    <row r="146" s="2" customFormat="1">
      <c r="A146" s="40"/>
      <c r="B146" s="41"/>
      <c r="C146" s="42"/>
      <c r="D146" s="227" t="s">
        <v>146</v>
      </c>
      <c r="E146" s="42"/>
      <c r="F146" s="228" t="s">
        <v>1265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146</v>
      </c>
      <c r="AU146" s="19" t="s">
        <v>80</v>
      </c>
    </row>
    <row r="147" s="2" customFormat="1">
      <c r="A147" s="40"/>
      <c r="B147" s="41"/>
      <c r="C147" s="42"/>
      <c r="D147" s="234" t="s">
        <v>171</v>
      </c>
      <c r="E147" s="42"/>
      <c r="F147" s="255" t="s">
        <v>172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171</v>
      </c>
      <c r="AU147" s="19" t="s">
        <v>80</v>
      </c>
    </row>
    <row r="148" s="13" customFormat="1">
      <c r="A148" s="13"/>
      <c r="B148" s="232"/>
      <c r="C148" s="233"/>
      <c r="D148" s="234" t="s">
        <v>148</v>
      </c>
      <c r="E148" s="233"/>
      <c r="F148" s="236" t="s">
        <v>1266</v>
      </c>
      <c r="G148" s="233"/>
      <c r="H148" s="237">
        <v>126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148</v>
      </c>
      <c r="AU148" s="243" t="s">
        <v>80</v>
      </c>
      <c r="AV148" s="13" t="s">
        <v>80</v>
      </c>
      <c r="AW148" s="13" t="s">
        <v>4</v>
      </c>
      <c r="AX148" s="13" t="s">
        <v>78</v>
      </c>
      <c r="AY148" s="243" t="s">
        <v>137</v>
      </c>
    </row>
    <row r="149" s="12" customFormat="1" ht="22.8" customHeight="1">
      <c r="A149" s="12"/>
      <c r="B149" s="198"/>
      <c r="C149" s="199"/>
      <c r="D149" s="200" t="s">
        <v>70</v>
      </c>
      <c r="E149" s="212" t="s">
        <v>235</v>
      </c>
      <c r="F149" s="212" t="s">
        <v>236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SUM(P150:P151)</f>
        <v>0</v>
      </c>
      <c r="Q149" s="206"/>
      <c r="R149" s="207">
        <f>SUM(R150:R151)</f>
        <v>0</v>
      </c>
      <c r="S149" s="206"/>
      <c r="T149" s="208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78</v>
      </c>
      <c r="AT149" s="210" t="s">
        <v>70</v>
      </c>
      <c r="AU149" s="210" t="s">
        <v>78</v>
      </c>
      <c r="AY149" s="209" t="s">
        <v>137</v>
      </c>
      <c r="BK149" s="211">
        <f>SUM(BK150:BK151)</f>
        <v>0</v>
      </c>
    </row>
    <row r="150" s="2" customFormat="1" ht="24.15" customHeight="1">
      <c r="A150" s="40"/>
      <c r="B150" s="41"/>
      <c r="C150" s="214" t="s">
        <v>301</v>
      </c>
      <c r="D150" s="214" t="s">
        <v>139</v>
      </c>
      <c r="E150" s="215" t="s">
        <v>1267</v>
      </c>
      <c r="F150" s="216" t="s">
        <v>1268</v>
      </c>
      <c r="G150" s="217" t="s">
        <v>192</v>
      </c>
      <c r="H150" s="218">
        <v>6.4630000000000001</v>
      </c>
      <c r="I150" s="219"/>
      <c r="J150" s="220">
        <f>ROUND(I150*H150,2)</f>
        <v>0</v>
      </c>
      <c r="K150" s="216" t="s">
        <v>143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144</v>
      </c>
      <c r="AT150" s="225" t="s">
        <v>139</v>
      </c>
      <c r="AU150" s="225" t="s">
        <v>80</v>
      </c>
      <c r="AY150" s="19" t="s">
        <v>137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78</v>
      </c>
      <c r="BK150" s="226">
        <f>ROUND(I150*H150,2)</f>
        <v>0</v>
      </c>
      <c r="BL150" s="19" t="s">
        <v>144</v>
      </c>
      <c r="BM150" s="225" t="s">
        <v>1269</v>
      </c>
    </row>
    <row r="151" s="2" customFormat="1">
      <c r="A151" s="40"/>
      <c r="B151" s="41"/>
      <c r="C151" s="42"/>
      <c r="D151" s="227" t="s">
        <v>146</v>
      </c>
      <c r="E151" s="42"/>
      <c r="F151" s="228" t="s">
        <v>1270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146</v>
      </c>
      <c r="AU151" s="19" t="s">
        <v>80</v>
      </c>
    </row>
    <row r="152" s="12" customFormat="1" ht="22.8" customHeight="1">
      <c r="A152" s="12"/>
      <c r="B152" s="198"/>
      <c r="C152" s="199"/>
      <c r="D152" s="200" t="s">
        <v>70</v>
      </c>
      <c r="E152" s="212" t="s">
        <v>1271</v>
      </c>
      <c r="F152" s="212" t="s">
        <v>1272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SUM(P153:P198)</f>
        <v>0</v>
      </c>
      <c r="Q152" s="206"/>
      <c r="R152" s="207">
        <f>SUM(R153:R198)</f>
        <v>1.9204270000000001</v>
      </c>
      <c r="S152" s="206"/>
      <c r="T152" s="208">
        <f>SUM(T153:T198)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144</v>
      </c>
      <c r="AT152" s="210" t="s">
        <v>70</v>
      </c>
      <c r="AU152" s="210" t="s">
        <v>78</v>
      </c>
      <c r="AY152" s="209" t="s">
        <v>137</v>
      </c>
      <c r="BK152" s="211">
        <f>SUM(BK153:BK198)</f>
        <v>0</v>
      </c>
    </row>
    <row r="153" s="2" customFormat="1" ht="24.15" customHeight="1">
      <c r="A153" s="40"/>
      <c r="B153" s="41"/>
      <c r="C153" s="214" t="s">
        <v>309</v>
      </c>
      <c r="D153" s="214" t="s">
        <v>139</v>
      </c>
      <c r="E153" s="215" t="s">
        <v>1273</v>
      </c>
      <c r="F153" s="216" t="s">
        <v>1190</v>
      </c>
      <c r="G153" s="217" t="s">
        <v>292</v>
      </c>
      <c r="H153" s="218">
        <v>80</v>
      </c>
      <c r="I153" s="219"/>
      <c r="J153" s="220">
        <f>ROUND(I153*H153,2)</f>
        <v>0</v>
      </c>
      <c r="K153" s="216" t="s">
        <v>143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5.0000000000000002E-05</v>
      </c>
      <c r="R153" s="223">
        <f>Q153*H153</f>
        <v>0.0040000000000000001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144</v>
      </c>
      <c r="AT153" s="225" t="s">
        <v>139</v>
      </c>
      <c r="AU153" s="225" t="s">
        <v>80</v>
      </c>
      <c r="AY153" s="19" t="s">
        <v>137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78</v>
      </c>
      <c r="BK153" s="226">
        <f>ROUND(I153*H153,2)</f>
        <v>0</v>
      </c>
      <c r="BL153" s="19" t="s">
        <v>144</v>
      </c>
      <c r="BM153" s="225" t="s">
        <v>1274</v>
      </c>
    </row>
    <row r="154" s="2" customFormat="1">
      <c r="A154" s="40"/>
      <c r="B154" s="41"/>
      <c r="C154" s="42"/>
      <c r="D154" s="227" t="s">
        <v>146</v>
      </c>
      <c r="E154" s="42"/>
      <c r="F154" s="228" t="s">
        <v>1275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146</v>
      </c>
      <c r="AU154" s="19" t="s">
        <v>80</v>
      </c>
    </row>
    <row r="155" s="13" customFormat="1">
      <c r="A155" s="13"/>
      <c r="B155" s="232"/>
      <c r="C155" s="233"/>
      <c r="D155" s="234" t="s">
        <v>148</v>
      </c>
      <c r="E155" s="235" t="s">
        <v>19</v>
      </c>
      <c r="F155" s="236" t="s">
        <v>1276</v>
      </c>
      <c r="G155" s="233"/>
      <c r="H155" s="237">
        <v>80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148</v>
      </c>
      <c r="AU155" s="243" t="s">
        <v>80</v>
      </c>
      <c r="AV155" s="13" t="s">
        <v>80</v>
      </c>
      <c r="AW155" s="13" t="s">
        <v>33</v>
      </c>
      <c r="AX155" s="13" t="s">
        <v>78</v>
      </c>
      <c r="AY155" s="243" t="s">
        <v>137</v>
      </c>
    </row>
    <row r="156" s="2" customFormat="1" ht="21.75" customHeight="1">
      <c r="A156" s="40"/>
      <c r="B156" s="41"/>
      <c r="C156" s="256" t="s">
        <v>315</v>
      </c>
      <c r="D156" s="256" t="s">
        <v>205</v>
      </c>
      <c r="E156" s="257" t="s">
        <v>1193</v>
      </c>
      <c r="F156" s="258" t="s">
        <v>1194</v>
      </c>
      <c r="G156" s="259" t="s">
        <v>292</v>
      </c>
      <c r="H156" s="260">
        <v>240</v>
      </c>
      <c r="I156" s="261"/>
      <c r="J156" s="262">
        <f>ROUND(I156*H156,2)</f>
        <v>0</v>
      </c>
      <c r="K156" s="258" t="s">
        <v>143</v>
      </c>
      <c r="L156" s="263"/>
      <c r="M156" s="264" t="s">
        <v>19</v>
      </c>
      <c r="N156" s="265" t="s">
        <v>42</v>
      </c>
      <c r="O156" s="86"/>
      <c r="P156" s="223">
        <f>O156*H156</f>
        <v>0</v>
      </c>
      <c r="Q156" s="223">
        <v>0.0035400000000000002</v>
      </c>
      <c r="R156" s="223">
        <f>Q156*H156</f>
        <v>0.84960000000000002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184</v>
      </c>
      <c r="AT156" s="225" t="s">
        <v>205</v>
      </c>
      <c r="AU156" s="225" t="s">
        <v>80</v>
      </c>
      <c r="AY156" s="19" t="s">
        <v>137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78</v>
      </c>
      <c r="BK156" s="226">
        <f>ROUND(I156*H156,2)</f>
        <v>0</v>
      </c>
      <c r="BL156" s="19" t="s">
        <v>144</v>
      </c>
      <c r="BM156" s="225" t="s">
        <v>1277</v>
      </c>
    </row>
    <row r="157" s="13" customFormat="1">
      <c r="A157" s="13"/>
      <c r="B157" s="232"/>
      <c r="C157" s="233"/>
      <c r="D157" s="234" t="s">
        <v>148</v>
      </c>
      <c r="E157" s="233"/>
      <c r="F157" s="236" t="s">
        <v>1278</v>
      </c>
      <c r="G157" s="233"/>
      <c r="H157" s="237">
        <v>240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148</v>
      </c>
      <c r="AU157" s="243" t="s">
        <v>80</v>
      </c>
      <c r="AV157" s="13" t="s">
        <v>80</v>
      </c>
      <c r="AW157" s="13" t="s">
        <v>4</v>
      </c>
      <c r="AX157" s="13" t="s">
        <v>78</v>
      </c>
      <c r="AY157" s="243" t="s">
        <v>137</v>
      </c>
    </row>
    <row r="158" s="2" customFormat="1" ht="24.15" customHeight="1">
      <c r="A158" s="40"/>
      <c r="B158" s="41"/>
      <c r="C158" s="214" t="s">
        <v>322</v>
      </c>
      <c r="D158" s="214" t="s">
        <v>139</v>
      </c>
      <c r="E158" s="215" t="s">
        <v>1279</v>
      </c>
      <c r="F158" s="216" t="s">
        <v>1198</v>
      </c>
      <c r="G158" s="217" t="s">
        <v>292</v>
      </c>
      <c r="H158" s="218">
        <v>10</v>
      </c>
      <c r="I158" s="219"/>
      <c r="J158" s="220">
        <f>ROUND(I158*H158,2)</f>
        <v>0</v>
      </c>
      <c r="K158" s="216" t="s">
        <v>143</v>
      </c>
      <c r="L158" s="46"/>
      <c r="M158" s="221" t="s">
        <v>19</v>
      </c>
      <c r="N158" s="222" t="s">
        <v>42</v>
      </c>
      <c r="O158" s="86"/>
      <c r="P158" s="223">
        <f>O158*H158</f>
        <v>0</v>
      </c>
      <c r="Q158" s="223">
        <v>5.3999999999999998E-05</v>
      </c>
      <c r="R158" s="223">
        <f>Q158*H158</f>
        <v>0.00054000000000000001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144</v>
      </c>
      <c r="AT158" s="225" t="s">
        <v>139</v>
      </c>
      <c r="AU158" s="225" t="s">
        <v>80</v>
      </c>
      <c r="AY158" s="19" t="s">
        <v>137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78</v>
      </c>
      <c r="BK158" s="226">
        <f>ROUND(I158*H158,2)</f>
        <v>0</v>
      </c>
      <c r="BL158" s="19" t="s">
        <v>144</v>
      </c>
      <c r="BM158" s="225" t="s">
        <v>1280</v>
      </c>
    </row>
    <row r="159" s="2" customFormat="1">
      <c r="A159" s="40"/>
      <c r="B159" s="41"/>
      <c r="C159" s="42"/>
      <c r="D159" s="227" t="s">
        <v>146</v>
      </c>
      <c r="E159" s="42"/>
      <c r="F159" s="228" t="s">
        <v>1281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146</v>
      </c>
      <c r="AU159" s="19" t="s">
        <v>80</v>
      </c>
    </row>
    <row r="160" s="13" customFormat="1">
      <c r="A160" s="13"/>
      <c r="B160" s="232"/>
      <c r="C160" s="233"/>
      <c r="D160" s="234" t="s">
        <v>148</v>
      </c>
      <c r="E160" s="235" t="s">
        <v>19</v>
      </c>
      <c r="F160" s="236" t="s">
        <v>1282</v>
      </c>
      <c r="G160" s="233"/>
      <c r="H160" s="237">
        <v>10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148</v>
      </c>
      <c r="AU160" s="243" t="s">
        <v>80</v>
      </c>
      <c r="AV160" s="13" t="s">
        <v>80</v>
      </c>
      <c r="AW160" s="13" t="s">
        <v>33</v>
      </c>
      <c r="AX160" s="13" t="s">
        <v>78</v>
      </c>
      <c r="AY160" s="243" t="s">
        <v>137</v>
      </c>
    </row>
    <row r="161" s="2" customFormat="1" ht="21.75" customHeight="1">
      <c r="A161" s="40"/>
      <c r="B161" s="41"/>
      <c r="C161" s="256" t="s">
        <v>328</v>
      </c>
      <c r="D161" s="256" t="s">
        <v>205</v>
      </c>
      <c r="E161" s="257" t="s">
        <v>1201</v>
      </c>
      <c r="F161" s="258" t="s">
        <v>1202</v>
      </c>
      <c r="G161" s="259" t="s">
        <v>292</v>
      </c>
      <c r="H161" s="260">
        <v>30</v>
      </c>
      <c r="I161" s="261"/>
      <c r="J161" s="262">
        <f>ROUND(I161*H161,2)</f>
        <v>0</v>
      </c>
      <c r="K161" s="258" t="s">
        <v>143</v>
      </c>
      <c r="L161" s="263"/>
      <c r="M161" s="264" t="s">
        <v>19</v>
      </c>
      <c r="N161" s="265" t="s">
        <v>42</v>
      </c>
      <c r="O161" s="86"/>
      <c r="P161" s="223">
        <f>O161*H161</f>
        <v>0</v>
      </c>
      <c r="Q161" s="223">
        <v>0.0047200000000000002</v>
      </c>
      <c r="R161" s="223">
        <f>Q161*H161</f>
        <v>0.1416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184</v>
      </c>
      <c r="AT161" s="225" t="s">
        <v>205</v>
      </c>
      <c r="AU161" s="225" t="s">
        <v>80</v>
      </c>
      <c r="AY161" s="19" t="s">
        <v>137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78</v>
      </c>
      <c r="BK161" s="226">
        <f>ROUND(I161*H161,2)</f>
        <v>0</v>
      </c>
      <c r="BL161" s="19" t="s">
        <v>144</v>
      </c>
      <c r="BM161" s="225" t="s">
        <v>1283</v>
      </c>
    </row>
    <row r="162" s="13" customFormat="1">
      <c r="A162" s="13"/>
      <c r="B162" s="232"/>
      <c r="C162" s="233"/>
      <c r="D162" s="234" t="s">
        <v>148</v>
      </c>
      <c r="E162" s="233"/>
      <c r="F162" s="236" t="s">
        <v>1284</v>
      </c>
      <c r="G162" s="233"/>
      <c r="H162" s="237">
        <v>30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148</v>
      </c>
      <c r="AU162" s="243" t="s">
        <v>80</v>
      </c>
      <c r="AV162" s="13" t="s">
        <v>80</v>
      </c>
      <c r="AW162" s="13" t="s">
        <v>4</v>
      </c>
      <c r="AX162" s="13" t="s">
        <v>78</v>
      </c>
      <c r="AY162" s="243" t="s">
        <v>137</v>
      </c>
    </row>
    <row r="163" s="2" customFormat="1" ht="33" customHeight="1">
      <c r="A163" s="40"/>
      <c r="B163" s="41"/>
      <c r="C163" s="214" t="s">
        <v>255</v>
      </c>
      <c r="D163" s="214" t="s">
        <v>139</v>
      </c>
      <c r="E163" s="215" t="s">
        <v>1205</v>
      </c>
      <c r="F163" s="216" t="s">
        <v>1206</v>
      </c>
      <c r="G163" s="217" t="s">
        <v>213</v>
      </c>
      <c r="H163" s="218">
        <v>40</v>
      </c>
      <c r="I163" s="219"/>
      <c r="J163" s="220">
        <f>ROUND(I163*H163,2)</f>
        <v>0</v>
      </c>
      <c r="K163" s="216" t="s">
        <v>143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0.00036000000000000002</v>
      </c>
      <c r="R163" s="223">
        <f>Q163*H163</f>
        <v>0.014400000000000001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144</v>
      </c>
      <c r="AT163" s="225" t="s">
        <v>139</v>
      </c>
      <c r="AU163" s="225" t="s">
        <v>80</v>
      </c>
      <c r="AY163" s="19" t="s">
        <v>137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78</v>
      </c>
      <c r="BK163" s="226">
        <f>ROUND(I163*H163,2)</f>
        <v>0</v>
      </c>
      <c r="BL163" s="19" t="s">
        <v>144</v>
      </c>
      <c r="BM163" s="225" t="s">
        <v>1285</v>
      </c>
    </row>
    <row r="164" s="2" customFormat="1">
      <c r="A164" s="40"/>
      <c r="B164" s="41"/>
      <c r="C164" s="42"/>
      <c r="D164" s="227" t="s">
        <v>146</v>
      </c>
      <c r="E164" s="42"/>
      <c r="F164" s="228" t="s">
        <v>1208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146</v>
      </c>
      <c r="AU164" s="19" t="s">
        <v>80</v>
      </c>
    </row>
    <row r="165" s="13" customFormat="1">
      <c r="A165" s="13"/>
      <c r="B165" s="232"/>
      <c r="C165" s="233"/>
      <c r="D165" s="234" t="s">
        <v>148</v>
      </c>
      <c r="E165" s="233"/>
      <c r="F165" s="236" t="s">
        <v>1286</v>
      </c>
      <c r="G165" s="233"/>
      <c r="H165" s="237">
        <v>40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148</v>
      </c>
      <c r="AU165" s="243" t="s">
        <v>80</v>
      </c>
      <c r="AV165" s="13" t="s">
        <v>80</v>
      </c>
      <c r="AW165" s="13" t="s">
        <v>4</v>
      </c>
      <c r="AX165" s="13" t="s">
        <v>78</v>
      </c>
      <c r="AY165" s="243" t="s">
        <v>137</v>
      </c>
    </row>
    <row r="166" s="2" customFormat="1" ht="24.15" customHeight="1">
      <c r="A166" s="40"/>
      <c r="B166" s="41"/>
      <c r="C166" s="214" t="s">
        <v>339</v>
      </c>
      <c r="D166" s="214" t="s">
        <v>139</v>
      </c>
      <c r="E166" s="215" t="s">
        <v>1210</v>
      </c>
      <c r="F166" s="216" t="s">
        <v>1211</v>
      </c>
      <c r="G166" s="217" t="s">
        <v>292</v>
      </c>
      <c r="H166" s="218">
        <v>90</v>
      </c>
      <c r="I166" s="219"/>
      <c r="J166" s="220">
        <f>ROUND(I166*H166,2)</f>
        <v>0</v>
      </c>
      <c r="K166" s="216" t="s">
        <v>143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144</v>
      </c>
      <c r="AT166" s="225" t="s">
        <v>139</v>
      </c>
      <c r="AU166" s="225" t="s">
        <v>80</v>
      </c>
      <c r="AY166" s="19" t="s">
        <v>137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78</v>
      </c>
      <c r="BK166" s="226">
        <f>ROUND(I166*H166,2)</f>
        <v>0</v>
      </c>
      <c r="BL166" s="19" t="s">
        <v>144</v>
      </c>
      <c r="BM166" s="225" t="s">
        <v>1287</v>
      </c>
    </row>
    <row r="167" s="2" customFormat="1">
      <c r="A167" s="40"/>
      <c r="B167" s="41"/>
      <c r="C167" s="42"/>
      <c r="D167" s="227" t="s">
        <v>146</v>
      </c>
      <c r="E167" s="42"/>
      <c r="F167" s="228" t="s">
        <v>1213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146</v>
      </c>
      <c r="AU167" s="19" t="s">
        <v>80</v>
      </c>
    </row>
    <row r="168" s="16" customFormat="1">
      <c r="A168" s="16"/>
      <c r="B168" s="285"/>
      <c r="C168" s="286"/>
      <c r="D168" s="234" t="s">
        <v>148</v>
      </c>
      <c r="E168" s="287" t="s">
        <v>19</v>
      </c>
      <c r="F168" s="288" t="s">
        <v>1272</v>
      </c>
      <c r="G168" s="286"/>
      <c r="H168" s="287" t="s">
        <v>19</v>
      </c>
      <c r="I168" s="289"/>
      <c r="J168" s="286"/>
      <c r="K168" s="286"/>
      <c r="L168" s="290"/>
      <c r="M168" s="291"/>
      <c r="N168" s="292"/>
      <c r="O168" s="292"/>
      <c r="P168" s="292"/>
      <c r="Q168" s="292"/>
      <c r="R168" s="292"/>
      <c r="S168" s="292"/>
      <c r="T168" s="293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94" t="s">
        <v>148</v>
      </c>
      <c r="AU168" s="294" t="s">
        <v>80</v>
      </c>
      <c r="AV168" s="16" t="s">
        <v>78</v>
      </c>
      <c r="AW168" s="16" t="s">
        <v>33</v>
      </c>
      <c r="AX168" s="16" t="s">
        <v>71</v>
      </c>
      <c r="AY168" s="294" t="s">
        <v>137</v>
      </c>
    </row>
    <row r="169" s="13" customFormat="1">
      <c r="A169" s="13"/>
      <c r="B169" s="232"/>
      <c r="C169" s="233"/>
      <c r="D169" s="234" t="s">
        <v>148</v>
      </c>
      <c r="E169" s="235" t="s">
        <v>19</v>
      </c>
      <c r="F169" s="236" t="s">
        <v>1288</v>
      </c>
      <c r="G169" s="233"/>
      <c r="H169" s="237">
        <v>80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148</v>
      </c>
      <c r="AU169" s="243" t="s">
        <v>80</v>
      </c>
      <c r="AV169" s="13" t="s">
        <v>80</v>
      </c>
      <c r="AW169" s="13" t="s">
        <v>33</v>
      </c>
      <c r="AX169" s="13" t="s">
        <v>71</v>
      </c>
      <c r="AY169" s="243" t="s">
        <v>137</v>
      </c>
    </row>
    <row r="170" s="13" customFormat="1">
      <c r="A170" s="13"/>
      <c r="B170" s="232"/>
      <c r="C170" s="233"/>
      <c r="D170" s="234" t="s">
        <v>148</v>
      </c>
      <c r="E170" s="235" t="s">
        <v>19</v>
      </c>
      <c r="F170" s="236" t="s">
        <v>1289</v>
      </c>
      <c r="G170" s="233"/>
      <c r="H170" s="237">
        <v>10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148</v>
      </c>
      <c r="AU170" s="243" t="s">
        <v>80</v>
      </c>
      <c r="AV170" s="13" t="s">
        <v>80</v>
      </c>
      <c r="AW170" s="13" t="s">
        <v>33</v>
      </c>
      <c r="AX170" s="13" t="s">
        <v>71</v>
      </c>
      <c r="AY170" s="243" t="s">
        <v>137</v>
      </c>
    </row>
    <row r="171" s="14" customFormat="1">
      <c r="A171" s="14"/>
      <c r="B171" s="244"/>
      <c r="C171" s="245"/>
      <c r="D171" s="234" t="s">
        <v>148</v>
      </c>
      <c r="E171" s="246" t="s">
        <v>19</v>
      </c>
      <c r="F171" s="247" t="s">
        <v>152</v>
      </c>
      <c r="G171" s="245"/>
      <c r="H171" s="248">
        <v>90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148</v>
      </c>
      <c r="AU171" s="254" t="s">
        <v>80</v>
      </c>
      <c r="AV171" s="14" t="s">
        <v>144</v>
      </c>
      <c r="AW171" s="14" t="s">
        <v>33</v>
      </c>
      <c r="AX171" s="14" t="s">
        <v>78</v>
      </c>
      <c r="AY171" s="254" t="s">
        <v>137</v>
      </c>
    </row>
    <row r="172" s="2" customFormat="1" ht="49.05" customHeight="1">
      <c r="A172" s="40"/>
      <c r="B172" s="41"/>
      <c r="C172" s="214" t="s">
        <v>344</v>
      </c>
      <c r="D172" s="214" t="s">
        <v>139</v>
      </c>
      <c r="E172" s="215" t="s">
        <v>1216</v>
      </c>
      <c r="F172" s="216" t="s">
        <v>1217</v>
      </c>
      <c r="G172" s="217" t="s">
        <v>213</v>
      </c>
      <c r="H172" s="218">
        <v>10</v>
      </c>
      <c r="I172" s="219"/>
      <c r="J172" s="220">
        <f>ROUND(I172*H172,2)</f>
        <v>0</v>
      </c>
      <c r="K172" s="216" t="s">
        <v>261</v>
      </c>
      <c r="L172" s="46"/>
      <c r="M172" s="221" t="s">
        <v>19</v>
      </c>
      <c r="N172" s="222" t="s">
        <v>42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144</v>
      </c>
      <c r="AT172" s="225" t="s">
        <v>139</v>
      </c>
      <c r="AU172" s="225" t="s">
        <v>80</v>
      </c>
      <c r="AY172" s="19" t="s">
        <v>137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78</v>
      </c>
      <c r="BK172" s="226">
        <f>ROUND(I172*H172,2)</f>
        <v>0</v>
      </c>
      <c r="BL172" s="19" t="s">
        <v>144</v>
      </c>
      <c r="BM172" s="225" t="s">
        <v>1290</v>
      </c>
    </row>
    <row r="173" s="2" customFormat="1" ht="24.15" customHeight="1">
      <c r="A173" s="40"/>
      <c r="B173" s="41"/>
      <c r="C173" s="214" t="s">
        <v>349</v>
      </c>
      <c r="D173" s="214" t="s">
        <v>139</v>
      </c>
      <c r="E173" s="215" t="s">
        <v>1291</v>
      </c>
      <c r="F173" s="216" t="s">
        <v>1220</v>
      </c>
      <c r="G173" s="217" t="s">
        <v>292</v>
      </c>
      <c r="H173" s="218">
        <v>16</v>
      </c>
      <c r="I173" s="219"/>
      <c r="J173" s="220">
        <f>ROUND(I173*H173,2)</f>
        <v>0</v>
      </c>
      <c r="K173" s="216" t="s">
        <v>143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144</v>
      </c>
      <c r="AT173" s="225" t="s">
        <v>139</v>
      </c>
      <c r="AU173" s="225" t="s">
        <v>80</v>
      </c>
      <c r="AY173" s="19" t="s">
        <v>137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78</v>
      </c>
      <c r="BK173" s="226">
        <f>ROUND(I173*H173,2)</f>
        <v>0</v>
      </c>
      <c r="BL173" s="19" t="s">
        <v>144</v>
      </c>
      <c r="BM173" s="225" t="s">
        <v>1292</v>
      </c>
    </row>
    <row r="174" s="2" customFormat="1">
      <c r="A174" s="40"/>
      <c r="B174" s="41"/>
      <c r="C174" s="42"/>
      <c r="D174" s="227" t="s">
        <v>146</v>
      </c>
      <c r="E174" s="42"/>
      <c r="F174" s="228" t="s">
        <v>1293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146</v>
      </c>
      <c r="AU174" s="19" t="s">
        <v>80</v>
      </c>
    </row>
    <row r="175" s="2" customFormat="1" ht="33" customHeight="1">
      <c r="A175" s="40"/>
      <c r="B175" s="41"/>
      <c r="C175" s="214" t="s">
        <v>356</v>
      </c>
      <c r="D175" s="214" t="s">
        <v>139</v>
      </c>
      <c r="E175" s="215" t="s">
        <v>1223</v>
      </c>
      <c r="F175" s="216" t="s">
        <v>1224</v>
      </c>
      <c r="G175" s="217" t="s">
        <v>292</v>
      </c>
      <c r="H175" s="218">
        <v>5</v>
      </c>
      <c r="I175" s="219"/>
      <c r="J175" s="220">
        <f>ROUND(I175*H175,2)</f>
        <v>0</v>
      </c>
      <c r="K175" s="216" t="s">
        <v>143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144</v>
      </c>
      <c r="AT175" s="225" t="s">
        <v>139</v>
      </c>
      <c r="AU175" s="225" t="s">
        <v>80</v>
      </c>
      <c r="AY175" s="19" t="s">
        <v>137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78</v>
      </c>
      <c r="BK175" s="226">
        <f>ROUND(I175*H175,2)</f>
        <v>0</v>
      </c>
      <c r="BL175" s="19" t="s">
        <v>144</v>
      </c>
      <c r="BM175" s="225" t="s">
        <v>1294</v>
      </c>
    </row>
    <row r="176" s="2" customFormat="1">
      <c r="A176" s="40"/>
      <c r="B176" s="41"/>
      <c r="C176" s="42"/>
      <c r="D176" s="227" t="s">
        <v>146</v>
      </c>
      <c r="E176" s="42"/>
      <c r="F176" s="228" t="s">
        <v>1226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146</v>
      </c>
      <c r="AU176" s="19" t="s">
        <v>80</v>
      </c>
    </row>
    <row r="177" s="2" customFormat="1" ht="24.15" customHeight="1">
      <c r="A177" s="40"/>
      <c r="B177" s="41"/>
      <c r="C177" s="214" t="s">
        <v>363</v>
      </c>
      <c r="D177" s="214" t="s">
        <v>139</v>
      </c>
      <c r="E177" s="215" t="s">
        <v>1227</v>
      </c>
      <c r="F177" s="216" t="s">
        <v>1228</v>
      </c>
      <c r="G177" s="217" t="s">
        <v>292</v>
      </c>
      <c r="H177" s="218">
        <v>90</v>
      </c>
      <c r="I177" s="219"/>
      <c r="J177" s="220">
        <f>ROUND(I177*H177,2)</f>
        <v>0</v>
      </c>
      <c r="K177" s="216" t="s">
        <v>143</v>
      </c>
      <c r="L177" s="46"/>
      <c r="M177" s="221" t="s">
        <v>19</v>
      </c>
      <c r="N177" s="222" t="s">
        <v>42</v>
      </c>
      <c r="O177" s="86"/>
      <c r="P177" s="223">
        <f>O177*H177</f>
        <v>0</v>
      </c>
      <c r="Q177" s="223">
        <v>1.8E-05</v>
      </c>
      <c r="R177" s="223">
        <f>Q177*H177</f>
        <v>0.0016200000000000001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144</v>
      </c>
      <c r="AT177" s="225" t="s">
        <v>139</v>
      </c>
      <c r="AU177" s="225" t="s">
        <v>80</v>
      </c>
      <c r="AY177" s="19" t="s">
        <v>137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78</v>
      </c>
      <c r="BK177" s="226">
        <f>ROUND(I177*H177,2)</f>
        <v>0</v>
      </c>
      <c r="BL177" s="19" t="s">
        <v>144</v>
      </c>
      <c r="BM177" s="225" t="s">
        <v>1295</v>
      </c>
    </row>
    <row r="178" s="2" customFormat="1">
      <c r="A178" s="40"/>
      <c r="B178" s="41"/>
      <c r="C178" s="42"/>
      <c r="D178" s="227" t="s">
        <v>146</v>
      </c>
      <c r="E178" s="42"/>
      <c r="F178" s="228" t="s">
        <v>1230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146</v>
      </c>
      <c r="AU178" s="19" t="s">
        <v>80</v>
      </c>
    </row>
    <row r="179" s="2" customFormat="1" ht="24.15" customHeight="1">
      <c r="A179" s="40"/>
      <c r="B179" s="41"/>
      <c r="C179" s="214" t="s">
        <v>369</v>
      </c>
      <c r="D179" s="214" t="s">
        <v>139</v>
      </c>
      <c r="E179" s="215" t="s">
        <v>1231</v>
      </c>
      <c r="F179" s="216" t="s">
        <v>1232</v>
      </c>
      <c r="G179" s="217" t="s">
        <v>213</v>
      </c>
      <c r="H179" s="218">
        <v>90</v>
      </c>
      <c r="I179" s="219"/>
      <c r="J179" s="220">
        <f>ROUND(I179*H179,2)</f>
        <v>0</v>
      </c>
      <c r="K179" s="216" t="s">
        <v>143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144</v>
      </c>
      <c r="AT179" s="225" t="s">
        <v>139</v>
      </c>
      <c r="AU179" s="225" t="s">
        <v>80</v>
      </c>
      <c r="AY179" s="19" t="s">
        <v>137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78</v>
      </c>
      <c r="BK179" s="226">
        <f>ROUND(I179*H179,2)</f>
        <v>0</v>
      </c>
      <c r="BL179" s="19" t="s">
        <v>144</v>
      </c>
      <c r="BM179" s="225" t="s">
        <v>1296</v>
      </c>
    </row>
    <row r="180" s="2" customFormat="1">
      <c r="A180" s="40"/>
      <c r="B180" s="41"/>
      <c r="C180" s="42"/>
      <c r="D180" s="227" t="s">
        <v>146</v>
      </c>
      <c r="E180" s="42"/>
      <c r="F180" s="228" t="s">
        <v>1234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146</v>
      </c>
      <c r="AU180" s="19" t="s">
        <v>80</v>
      </c>
    </row>
    <row r="181" s="2" customFormat="1" ht="16.5" customHeight="1">
      <c r="A181" s="40"/>
      <c r="B181" s="41"/>
      <c r="C181" s="256" t="s">
        <v>375</v>
      </c>
      <c r="D181" s="256" t="s">
        <v>205</v>
      </c>
      <c r="E181" s="257" t="s">
        <v>1235</v>
      </c>
      <c r="F181" s="258" t="s">
        <v>1236</v>
      </c>
      <c r="G181" s="259" t="s">
        <v>142</v>
      </c>
      <c r="H181" s="260">
        <v>4.5</v>
      </c>
      <c r="I181" s="261"/>
      <c r="J181" s="262">
        <f>ROUND(I181*H181,2)</f>
        <v>0</v>
      </c>
      <c r="K181" s="258" t="s">
        <v>143</v>
      </c>
      <c r="L181" s="263"/>
      <c r="M181" s="264" t="s">
        <v>19</v>
      </c>
      <c r="N181" s="265" t="s">
        <v>42</v>
      </c>
      <c r="O181" s="86"/>
      <c r="P181" s="223">
        <f>O181*H181</f>
        <v>0</v>
      </c>
      <c r="Q181" s="223">
        <v>0.20000000000000001</v>
      </c>
      <c r="R181" s="223">
        <f>Q181*H181</f>
        <v>0.90000000000000002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184</v>
      </c>
      <c r="AT181" s="225" t="s">
        <v>205</v>
      </c>
      <c r="AU181" s="225" t="s">
        <v>80</v>
      </c>
      <c r="AY181" s="19" t="s">
        <v>137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78</v>
      </c>
      <c r="BK181" s="226">
        <f>ROUND(I181*H181,2)</f>
        <v>0</v>
      </c>
      <c r="BL181" s="19" t="s">
        <v>144</v>
      </c>
      <c r="BM181" s="225" t="s">
        <v>1297</v>
      </c>
    </row>
    <row r="182" s="13" customFormat="1">
      <c r="A182" s="13"/>
      <c r="B182" s="232"/>
      <c r="C182" s="233"/>
      <c r="D182" s="234" t="s">
        <v>148</v>
      </c>
      <c r="E182" s="233"/>
      <c r="F182" s="236" t="s">
        <v>1298</v>
      </c>
      <c r="G182" s="233"/>
      <c r="H182" s="237">
        <v>4.5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148</v>
      </c>
      <c r="AU182" s="243" t="s">
        <v>80</v>
      </c>
      <c r="AV182" s="13" t="s">
        <v>80</v>
      </c>
      <c r="AW182" s="13" t="s">
        <v>4</v>
      </c>
      <c r="AX182" s="13" t="s">
        <v>78</v>
      </c>
      <c r="AY182" s="243" t="s">
        <v>137</v>
      </c>
    </row>
    <row r="183" s="2" customFormat="1" ht="37.8" customHeight="1">
      <c r="A183" s="40"/>
      <c r="B183" s="41"/>
      <c r="C183" s="214" t="s">
        <v>380</v>
      </c>
      <c r="D183" s="214" t="s">
        <v>139</v>
      </c>
      <c r="E183" s="215" t="s">
        <v>1239</v>
      </c>
      <c r="F183" s="216" t="s">
        <v>1240</v>
      </c>
      <c r="G183" s="217" t="s">
        <v>192</v>
      </c>
      <c r="H183" s="218">
        <v>0.089999999999999997</v>
      </c>
      <c r="I183" s="219"/>
      <c r="J183" s="220">
        <f>ROUND(I183*H183,2)</f>
        <v>0</v>
      </c>
      <c r="K183" s="216" t="s">
        <v>143</v>
      </c>
      <c r="L183" s="46"/>
      <c r="M183" s="221" t="s">
        <v>19</v>
      </c>
      <c r="N183" s="222" t="s">
        <v>42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144</v>
      </c>
      <c r="AT183" s="225" t="s">
        <v>139</v>
      </c>
      <c r="AU183" s="225" t="s">
        <v>80</v>
      </c>
      <c r="AY183" s="19" t="s">
        <v>137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78</v>
      </c>
      <c r="BK183" s="226">
        <f>ROUND(I183*H183,2)</f>
        <v>0</v>
      </c>
      <c r="BL183" s="19" t="s">
        <v>144</v>
      </c>
      <c r="BM183" s="225" t="s">
        <v>1299</v>
      </c>
    </row>
    <row r="184" s="2" customFormat="1">
      <c r="A184" s="40"/>
      <c r="B184" s="41"/>
      <c r="C184" s="42"/>
      <c r="D184" s="227" t="s">
        <v>146</v>
      </c>
      <c r="E184" s="42"/>
      <c r="F184" s="228" t="s">
        <v>1242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146</v>
      </c>
      <c r="AU184" s="19" t="s">
        <v>80</v>
      </c>
    </row>
    <row r="185" s="13" customFormat="1">
      <c r="A185" s="13"/>
      <c r="B185" s="232"/>
      <c r="C185" s="233"/>
      <c r="D185" s="234" t="s">
        <v>148</v>
      </c>
      <c r="E185" s="233"/>
      <c r="F185" s="236" t="s">
        <v>1300</v>
      </c>
      <c r="G185" s="233"/>
      <c r="H185" s="237">
        <v>0.089999999999999997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148</v>
      </c>
      <c r="AU185" s="243" t="s">
        <v>80</v>
      </c>
      <c r="AV185" s="13" t="s">
        <v>80</v>
      </c>
      <c r="AW185" s="13" t="s">
        <v>4</v>
      </c>
      <c r="AX185" s="13" t="s">
        <v>78</v>
      </c>
      <c r="AY185" s="243" t="s">
        <v>137</v>
      </c>
    </row>
    <row r="186" s="2" customFormat="1" ht="16.5" customHeight="1">
      <c r="A186" s="40"/>
      <c r="B186" s="41"/>
      <c r="C186" s="256" t="s">
        <v>385</v>
      </c>
      <c r="D186" s="256" t="s">
        <v>205</v>
      </c>
      <c r="E186" s="257" t="s">
        <v>1244</v>
      </c>
      <c r="F186" s="258" t="s">
        <v>1245</v>
      </c>
      <c r="G186" s="259" t="s">
        <v>1246</v>
      </c>
      <c r="H186" s="260">
        <v>4.6669999999999998</v>
      </c>
      <c r="I186" s="261"/>
      <c r="J186" s="262">
        <f>ROUND(I186*H186,2)</f>
        <v>0</v>
      </c>
      <c r="K186" s="258" t="s">
        <v>261</v>
      </c>
      <c r="L186" s="263"/>
      <c r="M186" s="264" t="s">
        <v>19</v>
      </c>
      <c r="N186" s="265" t="s">
        <v>42</v>
      </c>
      <c r="O186" s="86"/>
      <c r="P186" s="223">
        <f>O186*H186</f>
        <v>0</v>
      </c>
      <c r="Q186" s="223">
        <v>0.001</v>
      </c>
      <c r="R186" s="223">
        <f>Q186*H186</f>
        <v>0.0046670000000000001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184</v>
      </c>
      <c r="AT186" s="225" t="s">
        <v>205</v>
      </c>
      <c r="AU186" s="225" t="s">
        <v>80</v>
      </c>
      <c r="AY186" s="19" t="s">
        <v>137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78</v>
      </c>
      <c r="BK186" s="226">
        <f>ROUND(I186*H186,2)</f>
        <v>0</v>
      </c>
      <c r="BL186" s="19" t="s">
        <v>144</v>
      </c>
      <c r="BM186" s="225" t="s">
        <v>1301</v>
      </c>
    </row>
    <row r="187" s="13" customFormat="1">
      <c r="A187" s="13"/>
      <c r="B187" s="232"/>
      <c r="C187" s="233"/>
      <c r="D187" s="234" t="s">
        <v>148</v>
      </c>
      <c r="E187" s="233"/>
      <c r="F187" s="236" t="s">
        <v>1302</v>
      </c>
      <c r="G187" s="233"/>
      <c r="H187" s="237">
        <v>4.6669999999999998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148</v>
      </c>
      <c r="AU187" s="243" t="s">
        <v>80</v>
      </c>
      <c r="AV187" s="13" t="s">
        <v>80</v>
      </c>
      <c r="AW187" s="13" t="s">
        <v>4</v>
      </c>
      <c r="AX187" s="13" t="s">
        <v>78</v>
      </c>
      <c r="AY187" s="243" t="s">
        <v>137</v>
      </c>
    </row>
    <row r="188" s="2" customFormat="1" ht="16.5" customHeight="1">
      <c r="A188" s="40"/>
      <c r="B188" s="41"/>
      <c r="C188" s="256" t="s">
        <v>390</v>
      </c>
      <c r="D188" s="256" t="s">
        <v>205</v>
      </c>
      <c r="E188" s="257" t="s">
        <v>1249</v>
      </c>
      <c r="F188" s="258" t="s">
        <v>1250</v>
      </c>
      <c r="G188" s="259" t="s">
        <v>1246</v>
      </c>
      <c r="H188" s="260">
        <v>4</v>
      </c>
      <c r="I188" s="261"/>
      <c r="J188" s="262">
        <f>ROUND(I188*H188,2)</f>
        <v>0</v>
      </c>
      <c r="K188" s="258" t="s">
        <v>261</v>
      </c>
      <c r="L188" s="263"/>
      <c r="M188" s="264" t="s">
        <v>19</v>
      </c>
      <c r="N188" s="265" t="s">
        <v>42</v>
      </c>
      <c r="O188" s="86"/>
      <c r="P188" s="223">
        <f>O188*H188</f>
        <v>0</v>
      </c>
      <c r="Q188" s="223">
        <v>0.001</v>
      </c>
      <c r="R188" s="223">
        <f>Q188*H188</f>
        <v>0.0040000000000000001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184</v>
      </c>
      <c r="AT188" s="225" t="s">
        <v>205</v>
      </c>
      <c r="AU188" s="225" t="s">
        <v>80</v>
      </c>
      <c r="AY188" s="19" t="s">
        <v>137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78</v>
      </c>
      <c r="BK188" s="226">
        <f>ROUND(I188*H188,2)</f>
        <v>0</v>
      </c>
      <c r="BL188" s="19" t="s">
        <v>144</v>
      </c>
      <c r="BM188" s="225" t="s">
        <v>1303</v>
      </c>
    </row>
    <row r="189" s="13" customFormat="1">
      <c r="A189" s="13"/>
      <c r="B189" s="232"/>
      <c r="C189" s="233"/>
      <c r="D189" s="234" t="s">
        <v>148</v>
      </c>
      <c r="E189" s="233"/>
      <c r="F189" s="236" t="s">
        <v>1304</v>
      </c>
      <c r="G189" s="233"/>
      <c r="H189" s="237">
        <v>4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148</v>
      </c>
      <c r="AU189" s="243" t="s">
        <v>80</v>
      </c>
      <c r="AV189" s="13" t="s">
        <v>80</v>
      </c>
      <c r="AW189" s="13" t="s">
        <v>4</v>
      </c>
      <c r="AX189" s="13" t="s">
        <v>78</v>
      </c>
      <c r="AY189" s="243" t="s">
        <v>137</v>
      </c>
    </row>
    <row r="190" s="2" customFormat="1" ht="21.75" customHeight="1">
      <c r="A190" s="40"/>
      <c r="B190" s="41"/>
      <c r="C190" s="214" t="s">
        <v>653</v>
      </c>
      <c r="D190" s="214" t="s">
        <v>139</v>
      </c>
      <c r="E190" s="215" t="s">
        <v>1253</v>
      </c>
      <c r="F190" s="216" t="s">
        <v>1254</v>
      </c>
      <c r="G190" s="217" t="s">
        <v>142</v>
      </c>
      <c r="H190" s="218">
        <v>45</v>
      </c>
      <c r="I190" s="219"/>
      <c r="J190" s="220">
        <f>ROUND(I190*H190,2)</f>
        <v>0</v>
      </c>
      <c r="K190" s="216" t="s">
        <v>143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144</v>
      </c>
      <c r="AT190" s="225" t="s">
        <v>139</v>
      </c>
      <c r="AU190" s="225" t="s">
        <v>80</v>
      </c>
      <c r="AY190" s="19" t="s">
        <v>137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78</v>
      </c>
      <c r="BK190" s="226">
        <f>ROUND(I190*H190,2)</f>
        <v>0</v>
      </c>
      <c r="BL190" s="19" t="s">
        <v>144</v>
      </c>
      <c r="BM190" s="225" t="s">
        <v>1305</v>
      </c>
    </row>
    <row r="191" s="2" customFormat="1">
      <c r="A191" s="40"/>
      <c r="B191" s="41"/>
      <c r="C191" s="42"/>
      <c r="D191" s="227" t="s">
        <v>146</v>
      </c>
      <c r="E191" s="42"/>
      <c r="F191" s="228" t="s">
        <v>1256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146</v>
      </c>
      <c r="AU191" s="19" t="s">
        <v>80</v>
      </c>
    </row>
    <row r="192" s="13" customFormat="1">
      <c r="A192" s="13"/>
      <c r="B192" s="232"/>
      <c r="C192" s="233"/>
      <c r="D192" s="234" t="s">
        <v>148</v>
      </c>
      <c r="E192" s="233"/>
      <c r="F192" s="236" t="s">
        <v>1306</v>
      </c>
      <c r="G192" s="233"/>
      <c r="H192" s="237">
        <v>45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148</v>
      </c>
      <c r="AU192" s="243" t="s">
        <v>80</v>
      </c>
      <c r="AV192" s="13" t="s">
        <v>80</v>
      </c>
      <c r="AW192" s="13" t="s">
        <v>4</v>
      </c>
      <c r="AX192" s="13" t="s">
        <v>78</v>
      </c>
      <c r="AY192" s="243" t="s">
        <v>137</v>
      </c>
    </row>
    <row r="193" s="2" customFormat="1" ht="21.75" customHeight="1">
      <c r="A193" s="40"/>
      <c r="B193" s="41"/>
      <c r="C193" s="214" t="s">
        <v>422</v>
      </c>
      <c r="D193" s="214" t="s">
        <v>139</v>
      </c>
      <c r="E193" s="215" t="s">
        <v>1258</v>
      </c>
      <c r="F193" s="216" t="s">
        <v>1259</v>
      </c>
      <c r="G193" s="217" t="s">
        <v>142</v>
      </c>
      <c r="H193" s="218">
        <v>45</v>
      </c>
      <c r="I193" s="219"/>
      <c r="J193" s="220">
        <f>ROUND(I193*H193,2)</f>
        <v>0</v>
      </c>
      <c r="K193" s="216" t="s">
        <v>143</v>
      </c>
      <c r="L193" s="46"/>
      <c r="M193" s="221" t="s">
        <v>19</v>
      </c>
      <c r="N193" s="222" t="s">
        <v>42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144</v>
      </c>
      <c r="AT193" s="225" t="s">
        <v>139</v>
      </c>
      <c r="AU193" s="225" t="s">
        <v>80</v>
      </c>
      <c r="AY193" s="19" t="s">
        <v>137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78</v>
      </c>
      <c r="BK193" s="226">
        <f>ROUND(I193*H193,2)</f>
        <v>0</v>
      </c>
      <c r="BL193" s="19" t="s">
        <v>144</v>
      </c>
      <c r="BM193" s="225" t="s">
        <v>1307</v>
      </c>
    </row>
    <row r="194" s="2" customFormat="1">
      <c r="A194" s="40"/>
      <c r="B194" s="41"/>
      <c r="C194" s="42"/>
      <c r="D194" s="227" t="s">
        <v>146</v>
      </c>
      <c r="E194" s="42"/>
      <c r="F194" s="228" t="s">
        <v>1261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146</v>
      </c>
      <c r="AU194" s="19" t="s">
        <v>80</v>
      </c>
    </row>
    <row r="195" s="2" customFormat="1" ht="24.15" customHeight="1">
      <c r="A195" s="40"/>
      <c r="B195" s="41"/>
      <c r="C195" s="214" t="s">
        <v>662</v>
      </c>
      <c r="D195" s="214" t="s">
        <v>139</v>
      </c>
      <c r="E195" s="215" t="s">
        <v>1262</v>
      </c>
      <c r="F195" s="216" t="s">
        <v>1263</v>
      </c>
      <c r="G195" s="217" t="s">
        <v>142</v>
      </c>
      <c r="H195" s="218">
        <v>630</v>
      </c>
      <c r="I195" s="219"/>
      <c r="J195" s="220">
        <f>ROUND(I195*H195,2)</f>
        <v>0</v>
      </c>
      <c r="K195" s="216" t="s">
        <v>143</v>
      </c>
      <c r="L195" s="46"/>
      <c r="M195" s="221" t="s">
        <v>19</v>
      </c>
      <c r="N195" s="222" t="s">
        <v>42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144</v>
      </c>
      <c r="AT195" s="225" t="s">
        <v>139</v>
      </c>
      <c r="AU195" s="225" t="s">
        <v>80</v>
      </c>
      <c r="AY195" s="19" t="s">
        <v>137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78</v>
      </c>
      <c r="BK195" s="226">
        <f>ROUND(I195*H195,2)</f>
        <v>0</v>
      </c>
      <c r="BL195" s="19" t="s">
        <v>144</v>
      </c>
      <c r="BM195" s="225" t="s">
        <v>1308</v>
      </c>
    </row>
    <row r="196" s="2" customFormat="1">
      <c r="A196" s="40"/>
      <c r="B196" s="41"/>
      <c r="C196" s="42"/>
      <c r="D196" s="227" t="s">
        <v>146</v>
      </c>
      <c r="E196" s="42"/>
      <c r="F196" s="228" t="s">
        <v>1265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146</v>
      </c>
      <c r="AU196" s="19" t="s">
        <v>80</v>
      </c>
    </row>
    <row r="197" s="2" customFormat="1">
      <c r="A197" s="40"/>
      <c r="B197" s="41"/>
      <c r="C197" s="42"/>
      <c r="D197" s="234" t="s">
        <v>171</v>
      </c>
      <c r="E197" s="42"/>
      <c r="F197" s="255" t="s">
        <v>172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171</v>
      </c>
      <c r="AU197" s="19" t="s">
        <v>80</v>
      </c>
    </row>
    <row r="198" s="13" customFormat="1">
      <c r="A198" s="13"/>
      <c r="B198" s="232"/>
      <c r="C198" s="233"/>
      <c r="D198" s="234" t="s">
        <v>148</v>
      </c>
      <c r="E198" s="233"/>
      <c r="F198" s="236" t="s">
        <v>1309</v>
      </c>
      <c r="G198" s="233"/>
      <c r="H198" s="237">
        <v>630</v>
      </c>
      <c r="I198" s="238"/>
      <c r="J198" s="233"/>
      <c r="K198" s="233"/>
      <c r="L198" s="239"/>
      <c r="M198" s="295"/>
      <c r="N198" s="296"/>
      <c r="O198" s="296"/>
      <c r="P198" s="296"/>
      <c r="Q198" s="296"/>
      <c r="R198" s="296"/>
      <c r="S198" s="296"/>
      <c r="T198" s="29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148</v>
      </c>
      <c r="AU198" s="243" t="s">
        <v>80</v>
      </c>
      <c r="AV198" s="13" t="s">
        <v>80</v>
      </c>
      <c r="AW198" s="13" t="s">
        <v>4</v>
      </c>
      <c r="AX198" s="13" t="s">
        <v>78</v>
      </c>
      <c r="AY198" s="243" t="s">
        <v>137</v>
      </c>
    </row>
    <row r="199" s="2" customFormat="1" ht="6.96" customHeight="1">
      <c r="A199" s="40"/>
      <c r="B199" s="61"/>
      <c r="C199" s="62"/>
      <c r="D199" s="62"/>
      <c r="E199" s="62"/>
      <c r="F199" s="62"/>
      <c r="G199" s="62"/>
      <c r="H199" s="62"/>
      <c r="I199" s="62"/>
      <c r="J199" s="62"/>
      <c r="K199" s="62"/>
      <c r="L199" s="46"/>
      <c r="M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</row>
  </sheetData>
  <sheetProtection sheet="1" autoFilter="0" formatColumns="0" formatRows="0" objects="1" scenarios="1" spinCount="100000" saltValue="iZvCGWNsHwOZuKMmhuOA7VKz0LxEiSZv7+Y4Uci91+QU9JWS77iV1YsoYzXPO0hkg7tc9yQr0w53SHYHfqQFgg==" hashValue="eocqapOVJZ+U31fvw5AUzXutnz8/G2jVKQ6dx5KzEkcxwxAelEK7ajSZLAmNGS26GE+mGLmz93Ldnnu1Pb61ZQ==" algorithmName="SHA-512" password="CC35"/>
  <autoFilter ref="C82:K19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119005155"/>
    <hyperlink ref="F93" r:id="rId2" display="https://podminky.urs.cz/item/CS_URS_2023_01/183101321"/>
    <hyperlink ref="F96" r:id="rId3" display="https://podminky.urs.cz/item/CS_URS_2023_01/184102117"/>
    <hyperlink ref="F103" r:id="rId4" display="https://podminky.urs.cz/item/CS_URS_2023_01/184102211"/>
    <hyperlink ref="F107" r:id="rId5" display="https://podminky.urs.cz/item/CS_URS_2023_01/184215131"/>
    <hyperlink ref="F111" r:id="rId6" display="https://podminky.urs.cz/item/CS_URS_2023_01/184215132"/>
    <hyperlink ref="F115" r:id="rId7" display="https://podminky.urs.cz/item/CS_URS_2023_01/184501121"/>
    <hyperlink ref="F118" r:id="rId8" display="https://podminky.urs.cz/item/CS_URS_2023_01/184801121"/>
    <hyperlink ref="F124" r:id="rId9" display="https://podminky.urs.cz/item/CS_URS_2023_01/184851412"/>
    <hyperlink ref="F126" r:id="rId10" display="https://podminky.urs.cz/item/CS_URS_2023_01/184851512"/>
    <hyperlink ref="F128" r:id="rId11" display="https://podminky.urs.cz/item/CS_URS_2023_01/184911111"/>
    <hyperlink ref="F130" r:id="rId12" display="https://podminky.urs.cz/item/CS_URS_2023_01/184911421"/>
    <hyperlink ref="F134" r:id="rId13" display="https://podminky.urs.cz/item/CS_URS_2023_01/185802114"/>
    <hyperlink ref="F141" r:id="rId14" display="https://podminky.urs.cz/item/CS_URS_2023_01/185804311"/>
    <hyperlink ref="F144" r:id="rId15" display="https://podminky.urs.cz/item/CS_URS_2023_01/185851121"/>
    <hyperlink ref="F146" r:id="rId16" display="https://podminky.urs.cz/item/CS_URS_2023_01/185851129"/>
    <hyperlink ref="F151" r:id="rId17" display="https://podminky.urs.cz/item/CS_URS_2023_01/998231311"/>
    <hyperlink ref="F154" r:id="rId18" display="https://podminky.urs.cz/item/CS_URS_2023_01/184215131.1"/>
    <hyperlink ref="F159" r:id="rId19" display="https://podminky.urs.cz/item/CS_URS_2023_01/184215132.1"/>
    <hyperlink ref="F164" r:id="rId20" display="https://podminky.urs.cz/item/CS_URS_2023_01/184501121"/>
    <hyperlink ref="F167" r:id="rId21" display="https://podminky.urs.cz/item/CS_URS_2023_01/184801121"/>
    <hyperlink ref="F174" r:id="rId22" display="https://podminky.urs.cz/item/CS_URS_2023_01/184851412.1"/>
    <hyperlink ref="F176" r:id="rId23" display="https://podminky.urs.cz/item/CS_URS_2023_01/184851512"/>
    <hyperlink ref="F178" r:id="rId24" display="https://podminky.urs.cz/item/CS_URS_2023_01/184911111"/>
    <hyperlink ref="F180" r:id="rId25" display="https://podminky.urs.cz/item/CS_URS_2023_01/184911421"/>
    <hyperlink ref="F184" r:id="rId26" display="https://podminky.urs.cz/item/CS_URS_2023_01/185802114"/>
    <hyperlink ref="F191" r:id="rId27" display="https://podminky.urs.cz/item/CS_URS_2023_01/185804311"/>
    <hyperlink ref="F194" r:id="rId28" display="https://podminky.urs.cz/item/CS_URS_2023_01/185851121"/>
    <hyperlink ref="F196" r:id="rId29" display="https://podminky.urs.cz/item/CS_URS_2023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atria objektu na ul. V Zálomu 1, Ostrava-Zábřeh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106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1310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24. 3. 2023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ROUND((SUM(BE84:BE104)),  2)</f>
        <v>0</v>
      </c>
      <c r="G33" s="40"/>
      <c r="H33" s="40"/>
      <c r="I33" s="159">
        <v>0.20999999999999999</v>
      </c>
      <c r="J33" s="158">
        <f>ROUND(((SUM(BE84:BE104))*I33),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ROUND((SUM(BF84:BF104)),  2)</f>
        <v>0</v>
      </c>
      <c r="G34" s="40"/>
      <c r="H34" s="40"/>
      <c r="I34" s="159">
        <v>0.14999999999999999</v>
      </c>
      <c r="J34" s="158">
        <f>ROUND(((SUM(BF84:BF104))*I34),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ROUND((SUM(BG84:BG104)),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ROUND((SUM(BH84:BH104)),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ROUND((SUM(BI84:BI104)),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Rekonstrukce atria objektu na ul. V Zálomu 1, Ostrava-Zábřeh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parcely č. 287/29, 4591</v>
      </c>
      <c r="G52" s="42"/>
      <c r="H52" s="42"/>
      <c r="I52" s="34" t="s">
        <v>23</v>
      </c>
      <c r="J52" s="74" t="str">
        <f>IF(J12="","",J12)</f>
        <v>24. 3. 2023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SMO, městský obvod Ostrava - Jih</v>
      </c>
      <c r="G54" s="42"/>
      <c r="H54" s="42"/>
      <c r="I54" s="34" t="s">
        <v>31</v>
      </c>
      <c r="J54" s="38" t="str">
        <f>E21</f>
        <v>Dopravní projekce Bojko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Dopravní projekce Bojko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76"/>
      <c r="C60" s="177"/>
      <c r="D60" s="178" t="s">
        <v>1310</v>
      </c>
      <c r="E60" s="179"/>
      <c r="F60" s="179"/>
      <c r="G60" s="179"/>
      <c r="H60" s="179"/>
      <c r="I60" s="179"/>
      <c r="J60" s="180">
        <f>J85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1311</v>
      </c>
      <c r="E61" s="184"/>
      <c r="F61" s="184"/>
      <c r="G61" s="184"/>
      <c r="H61" s="184"/>
      <c r="I61" s="184"/>
      <c r="J61" s="185">
        <f>J86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1312</v>
      </c>
      <c r="E62" s="184"/>
      <c r="F62" s="184"/>
      <c r="G62" s="184"/>
      <c r="H62" s="184"/>
      <c r="I62" s="184"/>
      <c r="J62" s="185">
        <f>J93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1313</v>
      </c>
      <c r="E63" s="184"/>
      <c r="F63" s="184"/>
      <c r="G63" s="184"/>
      <c r="H63" s="184"/>
      <c r="I63" s="184"/>
      <c r="J63" s="185">
        <f>J99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1314</v>
      </c>
      <c r="E64" s="184"/>
      <c r="F64" s="184"/>
      <c r="G64" s="184"/>
      <c r="H64" s="184"/>
      <c r="I64" s="184"/>
      <c r="J64" s="185">
        <f>J102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122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Rekonstrukce atria objektu na ul. V Zálomu 1, Ostrava-Zábřeh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Vedlejší rozpočtové náklady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parcely č. 287/29, 4591</v>
      </c>
      <c r="G78" s="42"/>
      <c r="H78" s="42"/>
      <c r="I78" s="34" t="s">
        <v>23</v>
      </c>
      <c r="J78" s="74" t="str">
        <f>IF(J12="","",J12)</f>
        <v>24. 3. 2023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25</v>
      </c>
      <c r="D80" s="42"/>
      <c r="E80" s="42"/>
      <c r="F80" s="29" t="str">
        <f>E15</f>
        <v>SMO, městský obvod Ostrava - Jih</v>
      </c>
      <c r="G80" s="42"/>
      <c r="H80" s="42"/>
      <c r="I80" s="34" t="s">
        <v>31</v>
      </c>
      <c r="J80" s="38" t="str">
        <f>E21</f>
        <v>Dopravní projekce Bojko s.r.o.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Dopravní projekce Bojko s.r.o.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7"/>
      <c r="B83" s="188"/>
      <c r="C83" s="189" t="s">
        <v>123</v>
      </c>
      <c r="D83" s="190" t="s">
        <v>56</v>
      </c>
      <c r="E83" s="190" t="s">
        <v>52</v>
      </c>
      <c r="F83" s="190" t="s">
        <v>53</v>
      </c>
      <c r="G83" s="190" t="s">
        <v>124</v>
      </c>
      <c r="H83" s="190" t="s">
        <v>125</v>
      </c>
      <c r="I83" s="190" t="s">
        <v>126</v>
      </c>
      <c r="J83" s="190" t="s">
        <v>112</v>
      </c>
      <c r="K83" s="191" t="s">
        <v>127</v>
      </c>
      <c r="L83" s="192"/>
      <c r="M83" s="94" t="s">
        <v>19</v>
      </c>
      <c r="N83" s="95" t="s">
        <v>41</v>
      </c>
      <c r="O83" s="95" t="s">
        <v>128</v>
      </c>
      <c r="P83" s="95" t="s">
        <v>129</v>
      </c>
      <c r="Q83" s="95" t="s">
        <v>130</v>
      </c>
      <c r="R83" s="95" t="s">
        <v>131</v>
      </c>
      <c r="S83" s="95" t="s">
        <v>132</v>
      </c>
      <c r="T83" s="96" t="s">
        <v>133</v>
      </c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="2" customFormat="1" ht="22.8" customHeight="1">
      <c r="A84" s="40"/>
      <c r="B84" s="41"/>
      <c r="C84" s="101" t="s">
        <v>134</v>
      </c>
      <c r="D84" s="42"/>
      <c r="E84" s="42"/>
      <c r="F84" s="42"/>
      <c r="G84" s="42"/>
      <c r="H84" s="42"/>
      <c r="I84" s="42"/>
      <c r="J84" s="193">
        <f>BK84</f>
        <v>0</v>
      </c>
      <c r="K84" s="42"/>
      <c r="L84" s="46"/>
      <c r="M84" s="97"/>
      <c r="N84" s="194"/>
      <c r="O84" s="98"/>
      <c r="P84" s="195">
        <f>P85</f>
        <v>0</v>
      </c>
      <c r="Q84" s="98"/>
      <c r="R84" s="195">
        <f>R85</f>
        <v>0</v>
      </c>
      <c r="S84" s="98"/>
      <c r="T84" s="196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70</v>
      </c>
      <c r="AU84" s="19" t="s">
        <v>113</v>
      </c>
      <c r="BK84" s="197">
        <f>BK85</f>
        <v>0</v>
      </c>
    </row>
    <row r="85" s="12" customFormat="1" ht="25.92" customHeight="1">
      <c r="A85" s="12"/>
      <c r="B85" s="198"/>
      <c r="C85" s="199"/>
      <c r="D85" s="200" t="s">
        <v>70</v>
      </c>
      <c r="E85" s="201" t="s">
        <v>102</v>
      </c>
      <c r="F85" s="201" t="s">
        <v>103</v>
      </c>
      <c r="G85" s="199"/>
      <c r="H85" s="199"/>
      <c r="I85" s="202"/>
      <c r="J85" s="203">
        <f>BK85</f>
        <v>0</v>
      </c>
      <c r="K85" s="199"/>
      <c r="L85" s="204"/>
      <c r="M85" s="205"/>
      <c r="N85" s="206"/>
      <c r="O85" s="206"/>
      <c r="P85" s="207">
        <f>P86+P93+P99+P102</f>
        <v>0</v>
      </c>
      <c r="Q85" s="206"/>
      <c r="R85" s="207">
        <f>R86+R93+R99+R102</f>
        <v>0</v>
      </c>
      <c r="S85" s="206"/>
      <c r="T85" s="208">
        <f>T86+T93+T99+T102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166</v>
      </c>
      <c r="AT85" s="210" t="s">
        <v>70</v>
      </c>
      <c r="AU85" s="210" t="s">
        <v>71</v>
      </c>
      <c r="AY85" s="209" t="s">
        <v>137</v>
      </c>
      <c r="BK85" s="211">
        <f>BK86+BK93+BK99+BK102</f>
        <v>0</v>
      </c>
    </row>
    <row r="86" s="12" customFormat="1" ht="22.8" customHeight="1">
      <c r="A86" s="12"/>
      <c r="B86" s="198"/>
      <c r="C86" s="199"/>
      <c r="D86" s="200" t="s">
        <v>70</v>
      </c>
      <c r="E86" s="212" t="s">
        <v>1315</v>
      </c>
      <c r="F86" s="212" t="s">
        <v>1316</v>
      </c>
      <c r="G86" s="199"/>
      <c r="H86" s="199"/>
      <c r="I86" s="202"/>
      <c r="J86" s="213">
        <f>BK86</f>
        <v>0</v>
      </c>
      <c r="K86" s="199"/>
      <c r="L86" s="204"/>
      <c r="M86" s="205"/>
      <c r="N86" s="206"/>
      <c r="O86" s="206"/>
      <c r="P86" s="207">
        <f>SUM(P87:P92)</f>
        <v>0</v>
      </c>
      <c r="Q86" s="206"/>
      <c r="R86" s="207">
        <f>SUM(R87:R92)</f>
        <v>0</v>
      </c>
      <c r="S86" s="206"/>
      <c r="T86" s="208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166</v>
      </c>
      <c r="AT86" s="210" t="s">
        <v>70</v>
      </c>
      <c r="AU86" s="210" t="s">
        <v>78</v>
      </c>
      <c r="AY86" s="209" t="s">
        <v>137</v>
      </c>
      <c r="BK86" s="211">
        <f>SUM(BK87:BK92)</f>
        <v>0</v>
      </c>
    </row>
    <row r="87" s="2" customFormat="1" ht="16.5" customHeight="1">
      <c r="A87" s="40"/>
      <c r="B87" s="41"/>
      <c r="C87" s="214" t="s">
        <v>78</v>
      </c>
      <c r="D87" s="214" t="s">
        <v>139</v>
      </c>
      <c r="E87" s="215" t="s">
        <v>1317</v>
      </c>
      <c r="F87" s="216" t="s">
        <v>1318</v>
      </c>
      <c r="G87" s="217" t="s">
        <v>472</v>
      </c>
      <c r="H87" s="218">
        <v>1</v>
      </c>
      <c r="I87" s="219"/>
      <c r="J87" s="220">
        <f>ROUND(I87*H87,2)</f>
        <v>0</v>
      </c>
      <c r="K87" s="216" t="s">
        <v>261</v>
      </c>
      <c r="L87" s="46"/>
      <c r="M87" s="221" t="s">
        <v>19</v>
      </c>
      <c r="N87" s="222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144</v>
      </c>
      <c r="AT87" s="225" t="s">
        <v>139</v>
      </c>
      <c r="AU87" s="225" t="s">
        <v>80</v>
      </c>
      <c r="AY87" s="19" t="s">
        <v>137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78</v>
      </c>
      <c r="BK87" s="226">
        <f>ROUND(I87*H87,2)</f>
        <v>0</v>
      </c>
      <c r="BL87" s="19" t="s">
        <v>144</v>
      </c>
      <c r="BM87" s="225" t="s">
        <v>1319</v>
      </c>
    </row>
    <row r="88" s="2" customFormat="1" ht="21.75" customHeight="1">
      <c r="A88" s="40"/>
      <c r="B88" s="41"/>
      <c r="C88" s="214" t="s">
        <v>80</v>
      </c>
      <c r="D88" s="214" t="s">
        <v>139</v>
      </c>
      <c r="E88" s="215" t="s">
        <v>1320</v>
      </c>
      <c r="F88" s="216" t="s">
        <v>1321</v>
      </c>
      <c r="G88" s="217" t="s">
        <v>472</v>
      </c>
      <c r="H88" s="218">
        <v>1</v>
      </c>
      <c r="I88" s="219"/>
      <c r="J88" s="220">
        <f>ROUND(I88*H88,2)</f>
        <v>0</v>
      </c>
      <c r="K88" s="216" t="s">
        <v>261</v>
      </c>
      <c r="L88" s="46"/>
      <c r="M88" s="221" t="s">
        <v>19</v>
      </c>
      <c r="N88" s="222" t="s">
        <v>42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144</v>
      </c>
      <c r="AT88" s="225" t="s">
        <v>139</v>
      </c>
      <c r="AU88" s="225" t="s">
        <v>80</v>
      </c>
      <c r="AY88" s="19" t="s">
        <v>137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78</v>
      </c>
      <c r="BK88" s="226">
        <f>ROUND(I88*H88,2)</f>
        <v>0</v>
      </c>
      <c r="BL88" s="19" t="s">
        <v>144</v>
      </c>
      <c r="BM88" s="225" t="s">
        <v>1322</v>
      </c>
    </row>
    <row r="89" s="2" customFormat="1" ht="44.25" customHeight="1">
      <c r="A89" s="40"/>
      <c r="B89" s="41"/>
      <c r="C89" s="214" t="s">
        <v>157</v>
      </c>
      <c r="D89" s="214" t="s">
        <v>139</v>
      </c>
      <c r="E89" s="215" t="s">
        <v>1323</v>
      </c>
      <c r="F89" s="216" t="s">
        <v>1324</v>
      </c>
      <c r="G89" s="217" t="s">
        <v>472</v>
      </c>
      <c r="H89" s="218">
        <v>1</v>
      </c>
      <c r="I89" s="219"/>
      <c r="J89" s="220">
        <f>ROUND(I89*H89,2)</f>
        <v>0</v>
      </c>
      <c r="K89" s="216" t="s">
        <v>261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144</v>
      </c>
      <c r="AT89" s="225" t="s">
        <v>139</v>
      </c>
      <c r="AU89" s="225" t="s">
        <v>80</v>
      </c>
      <c r="AY89" s="19" t="s">
        <v>137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78</v>
      </c>
      <c r="BK89" s="226">
        <f>ROUND(I89*H89,2)</f>
        <v>0</v>
      </c>
      <c r="BL89" s="19" t="s">
        <v>144</v>
      </c>
      <c r="BM89" s="225" t="s">
        <v>1325</v>
      </c>
    </row>
    <row r="90" s="2" customFormat="1" ht="24.15" customHeight="1">
      <c r="A90" s="40"/>
      <c r="B90" s="41"/>
      <c r="C90" s="214" t="s">
        <v>144</v>
      </c>
      <c r="D90" s="214" t="s">
        <v>139</v>
      </c>
      <c r="E90" s="215" t="s">
        <v>1326</v>
      </c>
      <c r="F90" s="216" t="s">
        <v>1327</v>
      </c>
      <c r="G90" s="217" t="s">
        <v>472</v>
      </c>
      <c r="H90" s="218">
        <v>1</v>
      </c>
      <c r="I90" s="219"/>
      <c r="J90" s="220">
        <f>ROUND(I90*H90,2)</f>
        <v>0</v>
      </c>
      <c r="K90" s="216" t="s">
        <v>261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144</v>
      </c>
      <c r="AT90" s="225" t="s">
        <v>139</v>
      </c>
      <c r="AU90" s="225" t="s">
        <v>80</v>
      </c>
      <c r="AY90" s="19" t="s">
        <v>137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78</v>
      </c>
      <c r="BK90" s="226">
        <f>ROUND(I90*H90,2)</f>
        <v>0</v>
      </c>
      <c r="BL90" s="19" t="s">
        <v>144</v>
      </c>
      <c r="BM90" s="225" t="s">
        <v>1328</v>
      </c>
    </row>
    <row r="91" s="2" customFormat="1" ht="24.15" customHeight="1">
      <c r="A91" s="40"/>
      <c r="B91" s="41"/>
      <c r="C91" s="214" t="s">
        <v>166</v>
      </c>
      <c r="D91" s="214" t="s">
        <v>139</v>
      </c>
      <c r="E91" s="215" t="s">
        <v>1329</v>
      </c>
      <c r="F91" s="216" t="s">
        <v>1330</v>
      </c>
      <c r="G91" s="217" t="s">
        <v>1331</v>
      </c>
      <c r="H91" s="218">
        <v>1</v>
      </c>
      <c r="I91" s="219"/>
      <c r="J91" s="220">
        <f>ROUND(I91*H91,2)</f>
        <v>0</v>
      </c>
      <c r="K91" s="216" t="s">
        <v>261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144</v>
      </c>
      <c r="AT91" s="225" t="s">
        <v>139</v>
      </c>
      <c r="AU91" s="225" t="s">
        <v>80</v>
      </c>
      <c r="AY91" s="19" t="s">
        <v>137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78</v>
      </c>
      <c r="BK91" s="226">
        <f>ROUND(I91*H91,2)</f>
        <v>0</v>
      </c>
      <c r="BL91" s="19" t="s">
        <v>144</v>
      </c>
      <c r="BM91" s="225" t="s">
        <v>1332</v>
      </c>
    </row>
    <row r="92" s="2" customFormat="1" ht="16.5" customHeight="1">
      <c r="A92" s="40"/>
      <c r="B92" s="41"/>
      <c r="C92" s="214" t="s">
        <v>174</v>
      </c>
      <c r="D92" s="214" t="s">
        <v>139</v>
      </c>
      <c r="E92" s="215" t="s">
        <v>1333</v>
      </c>
      <c r="F92" s="216" t="s">
        <v>1334</v>
      </c>
      <c r="G92" s="217" t="s">
        <v>472</v>
      </c>
      <c r="H92" s="218">
        <v>1</v>
      </c>
      <c r="I92" s="219"/>
      <c r="J92" s="220">
        <f>ROUND(I92*H92,2)</f>
        <v>0</v>
      </c>
      <c r="K92" s="216" t="s">
        <v>261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144</v>
      </c>
      <c r="AT92" s="225" t="s">
        <v>139</v>
      </c>
      <c r="AU92" s="225" t="s">
        <v>80</v>
      </c>
      <c r="AY92" s="19" t="s">
        <v>137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144</v>
      </c>
      <c r="BM92" s="225" t="s">
        <v>1335</v>
      </c>
    </row>
    <row r="93" s="12" customFormat="1" ht="22.8" customHeight="1">
      <c r="A93" s="12"/>
      <c r="B93" s="198"/>
      <c r="C93" s="199"/>
      <c r="D93" s="200" t="s">
        <v>70</v>
      </c>
      <c r="E93" s="212" t="s">
        <v>1336</v>
      </c>
      <c r="F93" s="212" t="s">
        <v>1337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SUM(P94:P98)</f>
        <v>0</v>
      </c>
      <c r="Q93" s="206"/>
      <c r="R93" s="207">
        <f>SUM(R94:R98)</f>
        <v>0</v>
      </c>
      <c r="S93" s="206"/>
      <c r="T93" s="208">
        <f>SUM(T94:T98)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166</v>
      </c>
      <c r="AT93" s="210" t="s">
        <v>70</v>
      </c>
      <c r="AU93" s="210" t="s">
        <v>78</v>
      </c>
      <c r="AY93" s="209" t="s">
        <v>137</v>
      </c>
      <c r="BK93" s="211">
        <f>SUM(BK94:BK98)</f>
        <v>0</v>
      </c>
    </row>
    <row r="94" s="2" customFormat="1" ht="33" customHeight="1">
      <c r="A94" s="40"/>
      <c r="B94" s="41"/>
      <c r="C94" s="214" t="s">
        <v>179</v>
      </c>
      <c r="D94" s="214" t="s">
        <v>139</v>
      </c>
      <c r="E94" s="215" t="s">
        <v>1338</v>
      </c>
      <c r="F94" s="216" t="s">
        <v>1339</v>
      </c>
      <c r="G94" s="217" t="s">
        <v>472</v>
      </c>
      <c r="H94" s="218">
        <v>1</v>
      </c>
      <c r="I94" s="219"/>
      <c r="J94" s="220">
        <f>ROUND(I94*H94,2)</f>
        <v>0</v>
      </c>
      <c r="K94" s="216" t="s">
        <v>261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144</v>
      </c>
      <c r="AT94" s="225" t="s">
        <v>139</v>
      </c>
      <c r="AU94" s="225" t="s">
        <v>80</v>
      </c>
      <c r="AY94" s="19" t="s">
        <v>137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144</v>
      </c>
      <c r="BM94" s="225" t="s">
        <v>1340</v>
      </c>
    </row>
    <row r="95" s="2" customFormat="1" ht="16.5" customHeight="1">
      <c r="A95" s="40"/>
      <c r="B95" s="41"/>
      <c r="C95" s="214" t="s">
        <v>184</v>
      </c>
      <c r="D95" s="214" t="s">
        <v>139</v>
      </c>
      <c r="E95" s="215" t="s">
        <v>1341</v>
      </c>
      <c r="F95" s="216" t="s">
        <v>1342</v>
      </c>
      <c r="G95" s="217" t="s">
        <v>472</v>
      </c>
      <c r="H95" s="218">
        <v>1</v>
      </c>
      <c r="I95" s="219"/>
      <c r="J95" s="220">
        <f>ROUND(I95*H95,2)</f>
        <v>0</v>
      </c>
      <c r="K95" s="216" t="s">
        <v>261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144</v>
      </c>
      <c r="AT95" s="225" t="s">
        <v>139</v>
      </c>
      <c r="AU95" s="225" t="s">
        <v>80</v>
      </c>
      <c r="AY95" s="19" t="s">
        <v>137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78</v>
      </c>
      <c r="BK95" s="226">
        <f>ROUND(I95*H95,2)</f>
        <v>0</v>
      </c>
      <c r="BL95" s="19" t="s">
        <v>144</v>
      </c>
      <c r="BM95" s="225" t="s">
        <v>1343</v>
      </c>
    </row>
    <row r="96" s="2" customFormat="1" ht="33" customHeight="1">
      <c r="A96" s="40"/>
      <c r="B96" s="41"/>
      <c r="C96" s="214" t="s">
        <v>189</v>
      </c>
      <c r="D96" s="214" t="s">
        <v>139</v>
      </c>
      <c r="E96" s="215" t="s">
        <v>1344</v>
      </c>
      <c r="F96" s="216" t="s">
        <v>1345</v>
      </c>
      <c r="G96" s="217" t="s">
        <v>472</v>
      </c>
      <c r="H96" s="218">
        <v>1</v>
      </c>
      <c r="I96" s="219"/>
      <c r="J96" s="220">
        <f>ROUND(I96*H96,2)</f>
        <v>0</v>
      </c>
      <c r="K96" s="216" t="s">
        <v>261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144</v>
      </c>
      <c r="AT96" s="225" t="s">
        <v>139</v>
      </c>
      <c r="AU96" s="225" t="s">
        <v>80</v>
      </c>
      <c r="AY96" s="19" t="s">
        <v>137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144</v>
      </c>
      <c r="BM96" s="225" t="s">
        <v>1346</v>
      </c>
    </row>
    <row r="97" s="2" customFormat="1" ht="16.5" customHeight="1">
      <c r="A97" s="40"/>
      <c r="B97" s="41"/>
      <c r="C97" s="214" t="s">
        <v>197</v>
      </c>
      <c r="D97" s="214" t="s">
        <v>139</v>
      </c>
      <c r="E97" s="215" t="s">
        <v>1347</v>
      </c>
      <c r="F97" s="216" t="s">
        <v>1348</v>
      </c>
      <c r="G97" s="217" t="s">
        <v>472</v>
      </c>
      <c r="H97" s="218">
        <v>1</v>
      </c>
      <c r="I97" s="219"/>
      <c r="J97" s="220">
        <f>ROUND(I97*H97,2)</f>
        <v>0</v>
      </c>
      <c r="K97" s="216" t="s">
        <v>261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144</v>
      </c>
      <c r="AT97" s="225" t="s">
        <v>139</v>
      </c>
      <c r="AU97" s="225" t="s">
        <v>80</v>
      </c>
      <c r="AY97" s="19" t="s">
        <v>137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78</v>
      </c>
      <c r="BK97" s="226">
        <f>ROUND(I97*H97,2)</f>
        <v>0</v>
      </c>
      <c r="BL97" s="19" t="s">
        <v>144</v>
      </c>
      <c r="BM97" s="225" t="s">
        <v>1349</v>
      </c>
    </row>
    <row r="98" s="2" customFormat="1" ht="16.5" customHeight="1">
      <c r="A98" s="40"/>
      <c r="B98" s="41"/>
      <c r="C98" s="214" t="s">
        <v>204</v>
      </c>
      <c r="D98" s="214" t="s">
        <v>139</v>
      </c>
      <c r="E98" s="215" t="s">
        <v>1350</v>
      </c>
      <c r="F98" s="216" t="s">
        <v>1351</v>
      </c>
      <c r="G98" s="217" t="s">
        <v>472</v>
      </c>
      <c r="H98" s="218">
        <v>1</v>
      </c>
      <c r="I98" s="219"/>
      <c r="J98" s="220">
        <f>ROUND(I98*H98,2)</f>
        <v>0</v>
      </c>
      <c r="K98" s="216" t="s">
        <v>261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144</v>
      </c>
      <c r="AT98" s="225" t="s">
        <v>139</v>
      </c>
      <c r="AU98" s="225" t="s">
        <v>80</v>
      </c>
      <c r="AY98" s="19" t="s">
        <v>137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144</v>
      </c>
      <c r="BM98" s="225" t="s">
        <v>1352</v>
      </c>
    </row>
    <row r="99" s="12" customFormat="1" ht="22.8" customHeight="1">
      <c r="A99" s="12"/>
      <c r="B99" s="198"/>
      <c r="C99" s="199"/>
      <c r="D99" s="200" t="s">
        <v>70</v>
      </c>
      <c r="E99" s="212" t="s">
        <v>1353</v>
      </c>
      <c r="F99" s="212" t="s">
        <v>1354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SUM(P100:P101)</f>
        <v>0</v>
      </c>
      <c r="Q99" s="206"/>
      <c r="R99" s="207">
        <f>SUM(R100:R101)</f>
        <v>0</v>
      </c>
      <c r="S99" s="206"/>
      <c r="T99" s="208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166</v>
      </c>
      <c r="AT99" s="210" t="s">
        <v>70</v>
      </c>
      <c r="AU99" s="210" t="s">
        <v>78</v>
      </c>
      <c r="AY99" s="209" t="s">
        <v>137</v>
      </c>
      <c r="BK99" s="211">
        <f>SUM(BK100:BK101)</f>
        <v>0</v>
      </c>
    </row>
    <row r="100" s="2" customFormat="1" ht="37.8" customHeight="1">
      <c r="A100" s="40"/>
      <c r="B100" s="41"/>
      <c r="C100" s="214" t="s">
        <v>210</v>
      </c>
      <c r="D100" s="214" t="s">
        <v>139</v>
      </c>
      <c r="E100" s="215" t="s">
        <v>1355</v>
      </c>
      <c r="F100" s="216" t="s">
        <v>1356</v>
      </c>
      <c r="G100" s="217" t="s">
        <v>472</v>
      </c>
      <c r="H100" s="218">
        <v>1</v>
      </c>
      <c r="I100" s="219"/>
      <c r="J100" s="220">
        <f>ROUND(I100*H100,2)</f>
        <v>0</v>
      </c>
      <c r="K100" s="216" t="s">
        <v>261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144</v>
      </c>
      <c r="AT100" s="225" t="s">
        <v>139</v>
      </c>
      <c r="AU100" s="225" t="s">
        <v>80</v>
      </c>
      <c r="AY100" s="19" t="s">
        <v>137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144</v>
      </c>
      <c r="BM100" s="225" t="s">
        <v>1357</v>
      </c>
    </row>
    <row r="101" s="2" customFormat="1" ht="37.8" customHeight="1">
      <c r="A101" s="40"/>
      <c r="B101" s="41"/>
      <c r="C101" s="214" t="s">
        <v>218</v>
      </c>
      <c r="D101" s="214" t="s">
        <v>139</v>
      </c>
      <c r="E101" s="215" t="s">
        <v>1358</v>
      </c>
      <c r="F101" s="216" t="s">
        <v>1359</v>
      </c>
      <c r="G101" s="217" t="s">
        <v>472</v>
      </c>
      <c r="H101" s="218">
        <v>1</v>
      </c>
      <c r="I101" s="219"/>
      <c r="J101" s="220">
        <f>ROUND(I101*H101,2)</f>
        <v>0</v>
      </c>
      <c r="K101" s="216" t="s">
        <v>261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144</v>
      </c>
      <c r="AT101" s="225" t="s">
        <v>139</v>
      </c>
      <c r="AU101" s="225" t="s">
        <v>80</v>
      </c>
      <c r="AY101" s="19" t="s">
        <v>137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144</v>
      </c>
      <c r="BM101" s="225" t="s">
        <v>1360</v>
      </c>
    </row>
    <row r="102" s="12" customFormat="1" ht="22.8" customHeight="1">
      <c r="A102" s="12"/>
      <c r="B102" s="198"/>
      <c r="C102" s="199"/>
      <c r="D102" s="200" t="s">
        <v>70</v>
      </c>
      <c r="E102" s="212" t="s">
        <v>1361</v>
      </c>
      <c r="F102" s="212" t="s">
        <v>1362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SUM(P103:P104)</f>
        <v>0</v>
      </c>
      <c r="Q102" s="206"/>
      <c r="R102" s="207">
        <f>SUM(R103:R104)</f>
        <v>0</v>
      </c>
      <c r="S102" s="206"/>
      <c r="T102" s="208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166</v>
      </c>
      <c r="AT102" s="210" t="s">
        <v>70</v>
      </c>
      <c r="AU102" s="210" t="s">
        <v>78</v>
      </c>
      <c r="AY102" s="209" t="s">
        <v>137</v>
      </c>
      <c r="BK102" s="211">
        <f>SUM(BK103:BK104)</f>
        <v>0</v>
      </c>
    </row>
    <row r="103" s="2" customFormat="1" ht="16.5" customHeight="1">
      <c r="A103" s="40"/>
      <c r="B103" s="41"/>
      <c r="C103" s="214" t="s">
        <v>225</v>
      </c>
      <c r="D103" s="214" t="s">
        <v>139</v>
      </c>
      <c r="E103" s="215" t="s">
        <v>1363</v>
      </c>
      <c r="F103" s="216" t="s">
        <v>1364</v>
      </c>
      <c r="G103" s="217" t="s">
        <v>472</v>
      </c>
      <c r="H103" s="218">
        <v>1</v>
      </c>
      <c r="I103" s="219"/>
      <c r="J103" s="220">
        <f>ROUND(I103*H103,2)</f>
        <v>0</v>
      </c>
      <c r="K103" s="216" t="s">
        <v>261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144</v>
      </c>
      <c r="AT103" s="225" t="s">
        <v>139</v>
      </c>
      <c r="AU103" s="225" t="s">
        <v>80</v>
      </c>
      <c r="AY103" s="19" t="s">
        <v>137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144</v>
      </c>
      <c r="BM103" s="225" t="s">
        <v>1365</v>
      </c>
    </row>
    <row r="104" s="2" customFormat="1" ht="16.5" customHeight="1">
      <c r="A104" s="40"/>
      <c r="B104" s="41"/>
      <c r="C104" s="214" t="s">
        <v>8</v>
      </c>
      <c r="D104" s="214" t="s">
        <v>139</v>
      </c>
      <c r="E104" s="215" t="s">
        <v>1366</v>
      </c>
      <c r="F104" s="216" t="s">
        <v>1367</v>
      </c>
      <c r="G104" s="217" t="s">
        <v>472</v>
      </c>
      <c r="H104" s="218">
        <v>1</v>
      </c>
      <c r="I104" s="219"/>
      <c r="J104" s="220">
        <f>ROUND(I104*H104,2)</f>
        <v>0</v>
      </c>
      <c r="K104" s="216" t="s">
        <v>261</v>
      </c>
      <c r="L104" s="46"/>
      <c r="M104" s="270" t="s">
        <v>19</v>
      </c>
      <c r="N104" s="271" t="s">
        <v>42</v>
      </c>
      <c r="O104" s="268"/>
      <c r="P104" s="272">
        <f>O104*H104</f>
        <v>0</v>
      </c>
      <c r="Q104" s="272">
        <v>0</v>
      </c>
      <c r="R104" s="272">
        <f>Q104*H104</f>
        <v>0</v>
      </c>
      <c r="S104" s="272">
        <v>0</v>
      </c>
      <c r="T104" s="27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144</v>
      </c>
      <c r="AT104" s="225" t="s">
        <v>139</v>
      </c>
      <c r="AU104" s="225" t="s">
        <v>80</v>
      </c>
      <c r="AY104" s="19" t="s">
        <v>137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78</v>
      </c>
      <c r="BK104" s="226">
        <f>ROUND(I104*H104,2)</f>
        <v>0</v>
      </c>
      <c r="BL104" s="19" t="s">
        <v>144</v>
      </c>
      <c r="BM104" s="225" t="s">
        <v>1368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GmU+jZpkSzYSC0WT80+rc87u3Bg5JEhwmGgxu/Igz6Zf9wtCKts2p3FL2CAUA/ksQ7QRcyC+9+6spdAxdeBjUg==" hashValue="aSNdXTKWdRhJ+Kl8JqixoEZTDktHa/mmbkqz1c5Y0j9FIm34c9jHPa143KVtJg94faYghcujeyHH/uvVjlsFqQ==" algorithmName="SHA-512" password="CC35"/>
  <autoFilter ref="C83:K10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8" customWidth="1"/>
    <col min="2" max="2" width="1.667969" style="298" customWidth="1"/>
    <col min="3" max="4" width="5" style="298" customWidth="1"/>
    <col min="5" max="5" width="11.66016" style="298" customWidth="1"/>
    <col min="6" max="6" width="9.160156" style="298" customWidth="1"/>
    <col min="7" max="7" width="5" style="298" customWidth="1"/>
    <col min="8" max="8" width="77.83203" style="298" customWidth="1"/>
    <col min="9" max="10" width="20" style="298" customWidth="1"/>
    <col min="11" max="11" width="1.667969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7" customFormat="1" ht="45" customHeight="1">
      <c r="B3" s="302"/>
      <c r="C3" s="303" t="s">
        <v>1369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1370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1371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1372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1373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1374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1375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1376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1377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1378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1379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77</v>
      </c>
      <c r="F18" s="309" t="s">
        <v>1380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1381</v>
      </c>
      <c r="F19" s="309" t="s">
        <v>1382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1383</v>
      </c>
      <c r="F20" s="309" t="s">
        <v>1384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1385</v>
      </c>
      <c r="F21" s="309" t="s">
        <v>1386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1271</v>
      </c>
      <c r="F22" s="309" t="s">
        <v>470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83</v>
      </c>
      <c r="F23" s="309" t="s">
        <v>1387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1388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1389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1390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1391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1392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1393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1394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1395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1396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123</v>
      </c>
      <c r="F36" s="309"/>
      <c r="G36" s="309" t="s">
        <v>1397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1398</v>
      </c>
      <c r="F37" s="309"/>
      <c r="G37" s="309" t="s">
        <v>1399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52</v>
      </c>
      <c r="F38" s="309"/>
      <c r="G38" s="309" t="s">
        <v>1400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53</v>
      </c>
      <c r="F39" s="309"/>
      <c r="G39" s="309" t="s">
        <v>1401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124</v>
      </c>
      <c r="F40" s="309"/>
      <c r="G40" s="309" t="s">
        <v>1402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125</v>
      </c>
      <c r="F41" s="309"/>
      <c r="G41" s="309" t="s">
        <v>1403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1404</v>
      </c>
      <c r="F42" s="309"/>
      <c r="G42" s="309" t="s">
        <v>1405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1406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1407</v>
      </c>
      <c r="F44" s="309"/>
      <c r="G44" s="309" t="s">
        <v>1408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127</v>
      </c>
      <c r="F45" s="309"/>
      <c r="G45" s="309" t="s">
        <v>1409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1410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1411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1412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1413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1414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1415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1416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1417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1418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1419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1420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1421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1422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1423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1424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1425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1426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1427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1428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1429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1430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1431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1432</v>
      </c>
      <c r="D76" s="327"/>
      <c r="E76" s="327"/>
      <c r="F76" s="327" t="s">
        <v>1433</v>
      </c>
      <c r="G76" s="328"/>
      <c r="H76" s="327" t="s">
        <v>53</v>
      </c>
      <c r="I76" s="327" t="s">
        <v>56</v>
      </c>
      <c r="J76" s="327" t="s">
        <v>1434</v>
      </c>
      <c r="K76" s="326"/>
    </row>
    <row r="77" s="1" customFormat="1" ht="17.25" customHeight="1">
      <c r="B77" s="324"/>
      <c r="C77" s="329" t="s">
        <v>1435</v>
      </c>
      <c r="D77" s="329"/>
      <c r="E77" s="329"/>
      <c r="F77" s="330" t="s">
        <v>1436</v>
      </c>
      <c r="G77" s="331"/>
      <c r="H77" s="329"/>
      <c r="I77" s="329"/>
      <c r="J77" s="329" t="s">
        <v>1437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52</v>
      </c>
      <c r="D79" s="334"/>
      <c r="E79" s="334"/>
      <c r="F79" s="335" t="s">
        <v>1438</v>
      </c>
      <c r="G79" s="336"/>
      <c r="H79" s="312" t="s">
        <v>1439</v>
      </c>
      <c r="I79" s="312" t="s">
        <v>1440</v>
      </c>
      <c r="J79" s="312">
        <v>20</v>
      </c>
      <c r="K79" s="326"/>
    </row>
    <row r="80" s="1" customFormat="1" ht="15" customHeight="1">
      <c r="B80" s="324"/>
      <c r="C80" s="312" t="s">
        <v>1441</v>
      </c>
      <c r="D80" s="312"/>
      <c r="E80" s="312"/>
      <c r="F80" s="335" t="s">
        <v>1438</v>
      </c>
      <c r="G80" s="336"/>
      <c r="H80" s="312" t="s">
        <v>1442</v>
      </c>
      <c r="I80" s="312" t="s">
        <v>1440</v>
      </c>
      <c r="J80" s="312">
        <v>120</v>
      </c>
      <c r="K80" s="326"/>
    </row>
    <row r="81" s="1" customFormat="1" ht="15" customHeight="1">
      <c r="B81" s="337"/>
      <c r="C81" s="312" t="s">
        <v>1443</v>
      </c>
      <c r="D81" s="312"/>
      <c r="E81" s="312"/>
      <c r="F81" s="335" t="s">
        <v>1444</v>
      </c>
      <c r="G81" s="336"/>
      <c r="H81" s="312" t="s">
        <v>1445</v>
      </c>
      <c r="I81" s="312" t="s">
        <v>1440</v>
      </c>
      <c r="J81" s="312">
        <v>50</v>
      </c>
      <c r="K81" s="326"/>
    </row>
    <row r="82" s="1" customFormat="1" ht="15" customHeight="1">
      <c r="B82" s="337"/>
      <c r="C82" s="312" t="s">
        <v>1446</v>
      </c>
      <c r="D82" s="312"/>
      <c r="E82" s="312"/>
      <c r="F82" s="335" t="s">
        <v>1438</v>
      </c>
      <c r="G82" s="336"/>
      <c r="H82" s="312" t="s">
        <v>1447</v>
      </c>
      <c r="I82" s="312" t="s">
        <v>1448</v>
      </c>
      <c r="J82" s="312"/>
      <c r="K82" s="326"/>
    </row>
    <row r="83" s="1" customFormat="1" ht="15" customHeight="1">
      <c r="B83" s="337"/>
      <c r="C83" s="338" t="s">
        <v>1449</v>
      </c>
      <c r="D83" s="338"/>
      <c r="E83" s="338"/>
      <c r="F83" s="339" t="s">
        <v>1444</v>
      </c>
      <c r="G83" s="338"/>
      <c r="H83" s="338" t="s">
        <v>1450</v>
      </c>
      <c r="I83" s="338" t="s">
        <v>1440</v>
      </c>
      <c r="J83" s="338">
        <v>15</v>
      </c>
      <c r="K83" s="326"/>
    </row>
    <row r="84" s="1" customFormat="1" ht="15" customHeight="1">
      <c r="B84" s="337"/>
      <c r="C84" s="338" t="s">
        <v>1451</v>
      </c>
      <c r="D84" s="338"/>
      <c r="E84" s="338"/>
      <c r="F84" s="339" t="s">
        <v>1444</v>
      </c>
      <c r="G84" s="338"/>
      <c r="H84" s="338" t="s">
        <v>1452</v>
      </c>
      <c r="I84" s="338" t="s">
        <v>1440</v>
      </c>
      <c r="J84" s="338">
        <v>15</v>
      </c>
      <c r="K84" s="326"/>
    </row>
    <row r="85" s="1" customFormat="1" ht="15" customHeight="1">
      <c r="B85" s="337"/>
      <c r="C85" s="338" t="s">
        <v>1453</v>
      </c>
      <c r="D85" s="338"/>
      <c r="E85" s="338"/>
      <c r="F85" s="339" t="s">
        <v>1444</v>
      </c>
      <c r="G85" s="338"/>
      <c r="H85" s="338" t="s">
        <v>1454</v>
      </c>
      <c r="I85" s="338" t="s">
        <v>1440</v>
      </c>
      <c r="J85" s="338">
        <v>20</v>
      </c>
      <c r="K85" s="326"/>
    </row>
    <row r="86" s="1" customFormat="1" ht="15" customHeight="1">
      <c r="B86" s="337"/>
      <c r="C86" s="338" t="s">
        <v>1455</v>
      </c>
      <c r="D86" s="338"/>
      <c r="E86" s="338"/>
      <c r="F86" s="339" t="s">
        <v>1444</v>
      </c>
      <c r="G86" s="338"/>
      <c r="H86" s="338" t="s">
        <v>1456</v>
      </c>
      <c r="I86" s="338" t="s">
        <v>1440</v>
      </c>
      <c r="J86" s="338">
        <v>20</v>
      </c>
      <c r="K86" s="326"/>
    </row>
    <row r="87" s="1" customFormat="1" ht="15" customHeight="1">
      <c r="B87" s="337"/>
      <c r="C87" s="312" t="s">
        <v>1457</v>
      </c>
      <c r="D87" s="312"/>
      <c r="E87" s="312"/>
      <c r="F87" s="335" t="s">
        <v>1444</v>
      </c>
      <c r="G87" s="336"/>
      <c r="H87" s="312" t="s">
        <v>1458</v>
      </c>
      <c r="I87" s="312" t="s">
        <v>1440</v>
      </c>
      <c r="J87" s="312">
        <v>50</v>
      </c>
      <c r="K87" s="326"/>
    </row>
    <row r="88" s="1" customFormat="1" ht="15" customHeight="1">
      <c r="B88" s="337"/>
      <c r="C88" s="312" t="s">
        <v>1459</v>
      </c>
      <c r="D88" s="312"/>
      <c r="E88" s="312"/>
      <c r="F88" s="335" t="s">
        <v>1444</v>
      </c>
      <c r="G88" s="336"/>
      <c r="H88" s="312" t="s">
        <v>1460</v>
      </c>
      <c r="I88" s="312" t="s">
        <v>1440</v>
      </c>
      <c r="J88" s="312">
        <v>20</v>
      </c>
      <c r="K88" s="326"/>
    </row>
    <row r="89" s="1" customFormat="1" ht="15" customHeight="1">
      <c r="B89" s="337"/>
      <c r="C89" s="312" t="s">
        <v>1461</v>
      </c>
      <c r="D89" s="312"/>
      <c r="E89" s="312"/>
      <c r="F89" s="335" t="s">
        <v>1444</v>
      </c>
      <c r="G89" s="336"/>
      <c r="H89" s="312" t="s">
        <v>1462</v>
      </c>
      <c r="I89" s="312" t="s">
        <v>1440</v>
      </c>
      <c r="J89" s="312">
        <v>20</v>
      </c>
      <c r="K89" s="326"/>
    </row>
    <row r="90" s="1" customFormat="1" ht="15" customHeight="1">
      <c r="B90" s="337"/>
      <c r="C90" s="312" t="s">
        <v>1463</v>
      </c>
      <c r="D90" s="312"/>
      <c r="E90" s="312"/>
      <c r="F90" s="335" t="s">
        <v>1444</v>
      </c>
      <c r="G90" s="336"/>
      <c r="H90" s="312" t="s">
        <v>1464</v>
      </c>
      <c r="I90" s="312" t="s">
        <v>1440</v>
      </c>
      <c r="J90" s="312">
        <v>50</v>
      </c>
      <c r="K90" s="326"/>
    </row>
    <row r="91" s="1" customFormat="1" ht="15" customHeight="1">
      <c r="B91" s="337"/>
      <c r="C91" s="312" t="s">
        <v>1465</v>
      </c>
      <c r="D91" s="312"/>
      <c r="E91" s="312"/>
      <c r="F91" s="335" t="s">
        <v>1444</v>
      </c>
      <c r="G91" s="336"/>
      <c r="H91" s="312" t="s">
        <v>1465</v>
      </c>
      <c r="I91" s="312" t="s">
        <v>1440</v>
      </c>
      <c r="J91" s="312">
        <v>50</v>
      </c>
      <c r="K91" s="326"/>
    </row>
    <row r="92" s="1" customFormat="1" ht="15" customHeight="1">
      <c r="B92" s="337"/>
      <c r="C92" s="312" t="s">
        <v>1466</v>
      </c>
      <c r="D92" s="312"/>
      <c r="E92" s="312"/>
      <c r="F92" s="335" t="s">
        <v>1444</v>
      </c>
      <c r="G92" s="336"/>
      <c r="H92" s="312" t="s">
        <v>1467</v>
      </c>
      <c r="I92" s="312" t="s">
        <v>1440</v>
      </c>
      <c r="J92" s="312">
        <v>255</v>
      </c>
      <c r="K92" s="326"/>
    </row>
    <row r="93" s="1" customFormat="1" ht="15" customHeight="1">
      <c r="B93" s="337"/>
      <c r="C93" s="312" t="s">
        <v>1468</v>
      </c>
      <c r="D93" s="312"/>
      <c r="E93" s="312"/>
      <c r="F93" s="335" t="s">
        <v>1438</v>
      </c>
      <c r="G93" s="336"/>
      <c r="H93" s="312" t="s">
        <v>1469</v>
      </c>
      <c r="I93" s="312" t="s">
        <v>1470</v>
      </c>
      <c r="J93" s="312"/>
      <c r="K93" s="326"/>
    </row>
    <row r="94" s="1" customFormat="1" ht="15" customHeight="1">
      <c r="B94" s="337"/>
      <c r="C94" s="312" t="s">
        <v>1471</v>
      </c>
      <c r="D94" s="312"/>
      <c r="E94" s="312"/>
      <c r="F94" s="335" t="s">
        <v>1438</v>
      </c>
      <c r="G94" s="336"/>
      <c r="H94" s="312" t="s">
        <v>1472</v>
      </c>
      <c r="I94" s="312" t="s">
        <v>1473</v>
      </c>
      <c r="J94" s="312"/>
      <c r="K94" s="326"/>
    </row>
    <row r="95" s="1" customFormat="1" ht="15" customHeight="1">
      <c r="B95" s="337"/>
      <c r="C95" s="312" t="s">
        <v>1474</v>
      </c>
      <c r="D95" s="312"/>
      <c r="E95" s="312"/>
      <c r="F95" s="335" t="s">
        <v>1438</v>
      </c>
      <c r="G95" s="336"/>
      <c r="H95" s="312" t="s">
        <v>1474</v>
      </c>
      <c r="I95" s="312" t="s">
        <v>1473</v>
      </c>
      <c r="J95" s="312"/>
      <c r="K95" s="326"/>
    </row>
    <row r="96" s="1" customFormat="1" ht="15" customHeight="1">
      <c r="B96" s="337"/>
      <c r="C96" s="312" t="s">
        <v>37</v>
      </c>
      <c r="D96" s="312"/>
      <c r="E96" s="312"/>
      <c r="F96" s="335" t="s">
        <v>1438</v>
      </c>
      <c r="G96" s="336"/>
      <c r="H96" s="312" t="s">
        <v>1475</v>
      </c>
      <c r="I96" s="312" t="s">
        <v>1473</v>
      </c>
      <c r="J96" s="312"/>
      <c r="K96" s="326"/>
    </row>
    <row r="97" s="1" customFormat="1" ht="15" customHeight="1">
      <c r="B97" s="337"/>
      <c r="C97" s="312" t="s">
        <v>47</v>
      </c>
      <c r="D97" s="312"/>
      <c r="E97" s="312"/>
      <c r="F97" s="335" t="s">
        <v>1438</v>
      </c>
      <c r="G97" s="336"/>
      <c r="H97" s="312" t="s">
        <v>1476</v>
      </c>
      <c r="I97" s="312" t="s">
        <v>1473</v>
      </c>
      <c r="J97" s="312"/>
      <c r="K97" s="326"/>
    </row>
    <row r="98" s="1" customFormat="1" ht="15" customHeight="1">
      <c r="B98" s="340"/>
      <c r="C98" s="341"/>
      <c r="D98" s="341"/>
      <c r="E98" s="341"/>
      <c r="F98" s="341"/>
      <c r="G98" s="341"/>
      <c r="H98" s="341"/>
      <c r="I98" s="341"/>
      <c r="J98" s="341"/>
      <c r="K98" s="342"/>
    </row>
    <row r="99" s="1" customFormat="1" ht="18.75" customHeight="1">
      <c r="B99" s="343"/>
      <c r="C99" s="344"/>
      <c r="D99" s="344"/>
      <c r="E99" s="344"/>
      <c r="F99" s="344"/>
      <c r="G99" s="344"/>
      <c r="H99" s="344"/>
      <c r="I99" s="344"/>
      <c r="J99" s="344"/>
      <c r="K99" s="343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1477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1432</v>
      </c>
      <c r="D103" s="327"/>
      <c r="E103" s="327"/>
      <c r="F103" s="327" t="s">
        <v>1433</v>
      </c>
      <c r="G103" s="328"/>
      <c r="H103" s="327" t="s">
        <v>53</v>
      </c>
      <c r="I103" s="327" t="s">
        <v>56</v>
      </c>
      <c r="J103" s="327" t="s">
        <v>1434</v>
      </c>
      <c r="K103" s="326"/>
    </row>
    <row r="104" s="1" customFormat="1" ht="17.25" customHeight="1">
      <c r="B104" s="324"/>
      <c r="C104" s="329" t="s">
        <v>1435</v>
      </c>
      <c r="D104" s="329"/>
      <c r="E104" s="329"/>
      <c r="F104" s="330" t="s">
        <v>1436</v>
      </c>
      <c r="G104" s="331"/>
      <c r="H104" s="329"/>
      <c r="I104" s="329"/>
      <c r="J104" s="329" t="s">
        <v>1437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5"/>
      <c r="H105" s="327"/>
      <c r="I105" s="327"/>
      <c r="J105" s="327"/>
      <c r="K105" s="326"/>
    </row>
    <row r="106" s="1" customFormat="1" ht="15" customHeight="1">
      <c r="B106" s="324"/>
      <c r="C106" s="312" t="s">
        <v>52</v>
      </c>
      <c r="D106" s="334"/>
      <c r="E106" s="334"/>
      <c r="F106" s="335" t="s">
        <v>1438</v>
      </c>
      <c r="G106" s="312"/>
      <c r="H106" s="312" t="s">
        <v>1478</v>
      </c>
      <c r="I106" s="312" t="s">
        <v>1440</v>
      </c>
      <c r="J106" s="312">
        <v>20</v>
      </c>
      <c r="K106" s="326"/>
    </row>
    <row r="107" s="1" customFormat="1" ht="15" customHeight="1">
      <c r="B107" s="324"/>
      <c r="C107" s="312" t="s">
        <v>1441</v>
      </c>
      <c r="D107" s="312"/>
      <c r="E107" s="312"/>
      <c r="F107" s="335" t="s">
        <v>1438</v>
      </c>
      <c r="G107" s="312"/>
      <c r="H107" s="312" t="s">
        <v>1478</v>
      </c>
      <c r="I107" s="312" t="s">
        <v>1440</v>
      </c>
      <c r="J107" s="312">
        <v>120</v>
      </c>
      <c r="K107" s="326"/>
    </row>
    <row r="108" s="1" customFormat="1" ht="15" customHeight="1">
      <c r="B108" s="337"/>
      <c r="C108" s="312" t="s">
        <v>1443</v>
      </c>
      <c r="D108" s="312"/>
      <c r="E108" s="312"/>
      <c r="F108" s="335" t="s">
        <v>1444</v>
      </c>
      <c r="G108" s="312"/>
      <c r="H108" s="312" t="s">
        <v>1478</v>
      </c>
      <c r="I108" s="312" t="s">
        <v>1440</v>
      </c>
      <c r="J108" s="312">
        <v>50</v>
      </c>
      <c r="K108" s="326"/>
    </row>
    <row r="109" s="1" customFormat="1" ht="15" customHeight="1">
      <c r="B109" s="337"/>
      <c r="C109" s="312" t="s">
        <v>1446</v>
      </c>
      <c r="D109" s="312"/>
      <c r="E109" s="312"/>
      <c r="F109" s="335" t="s">
        <v>1438</v>
      </c>
      <c r="G109" s="312"/>
      <c r="H109" s="312" t="s">
        <v>1478</v>
      </c>
      <c r="I109" s="312" t="s">
        <v>1448</v>
      </c>
      <c r="J109" s="312"/>
      <c r="K109" s="326"/>
    </row>
    <row r="110" s="1" customFormat="1" ht="15" customHeight="1">
      <c r="B110" s="337"/>
      <c r="C110" s="312" t="s">
        <v>1457</v>
      </c>
      <c r="D110" s="312"/>
      <c r="E110" s="312"/>
      <c r="F110" s="335" t="s">
        <v>1444</v>
      </c>
      <c r="G110" s="312"/>
      <c r="H110" s="312" t="s">
        <v>1478</v>
      </c>
      <c r="I110" s="312" t="s">
        <v>1440</v>
      </c>
      <c r="J110" s="312">
        <v>50</v>
      </c>
      <c r="K110" s="326"/>
    </row>
    <row r="111" s="1" customFormat="1" ht="15" customHeight="1">
      <c r="B111" s="337"/>
      <c r="C111" s="312" t="s">
        <v>1465</v>
      </c>
      <c r="D111" s="312"/>
      <c r="E111" s="312"/>
      <c r="F111" s="335" t="s">
        <v>1444</v>
      </c>
      <c r="G111" s="312"/>
      <c r="H111" s="312" t="s">
        <v>1478</v>
      </c>
      <c r="I111" s="312" t="s">
        <v>1440</v>
      </c>
      <c r="J111" s="312">
        <v>50</v>
      </c>
      <c r="K111" s="326"/>
    </row>
    <row r="112" s="1" customFormat="1" ht="15" customHeight="1">
      <c r="B112" s="337"/>
      <c r="C112" s="312" t="s">
        <v>1463</v>
      </c>
      <c r="D112" s="312"/>
      <c r="E112" s="312"/>
      <c r="F112" s="335" t="s">
        <v>1444</v>
      </c>
      <c r="G112" s="312"/>
      <c r="H112" s="312" t="s">
        <v>1478</v>
      </c>
      <c r="I112" s="312" t="s">
        <v>1440</v>
      </c>
      <c r="J112" s="312">
        <v>50</v>
      </c>
      <c r="K112" s="326"/>
    </row>
    <row r="113" s="1" customFormat="1" ht="15" customHeight="1">
      <c r="B113" s="337"/>
      <c r="C113" s="312" t="s">
        <v>52</v>
      </c>
      <c r="D113" s="312"/>
      <c r="E113" s="312"/>
      <c r="F113" s="335" t="s">
        <v>1438</v>
      </c>
      <c r="G113" s="312"/>
      <c r="H113" s="312" t="s">
        <v>1479</v>
      </c>
      <c r="I113" s="312" t="s">
        <v>1440</v>
      </c>
      <c r="J113" s="312">
        <v>20</v>
      </c>
      <c r="K113" s="326"/>
    </row>
    <row r="114" s="1" customFormat="1" ht="15" customHeight="1">
      <c r="B114" s="337"/>
      <c r="C114" s="312" t="s">
        <v>1480</v>
      </c>
      <c r="D114" s="312"/>
      <c r="E114" s="312"/>
      <c r="F114" s="335" t="s">
        <v>1438</v>
      </c>
      <c r="G114" s="312"/>
      <c r="H114" s="312" t="s">
        <v>1481</v>
      </c>
      <c r="I114" s="312" t="s">
        <v>1440</v>
      </c>
      <c r="J114" s="312">
        <v>120</v>
      </c>
      <c r="K114" s="326"/>
    </row>
    <row r="115" s="1" customFormat="1" ht="15" customHeight="1">
      <c r="B115" s="337"/>
      <c r="C115" s="312" t="s">
        <v>37</v>
      </c>
      <c r="D115" s="312"/>
      <c r="E115" s="312"/>
      <c r="F115" s="335" t="s">
        <v>1438</v>
      </c>
      <c r="G115" s="312"/>
      <c r="H115" s="312" t="s">
        <v>1482</v>
      </c>
      <c r="I115" s="312" t="s">
        <v>1473</v>
      </c>
      <c r="J115" s="312"/>
      <c r="K115" s="326"/>
    </row>
    <row r="116" s="1" customFormat="1" ht="15" customHeight="1">
      <c r="B116" s="337"/>
      <c r="C116" s="312" t="s">
        <v>47</v>
      </c>
      <c r="D116" s="312"/>
      <c r="E116" s="312"/>
      <c r="F116" s="335" t="s">
        <v>1438</v>
      </c>
      <c r="G116" s="312"/>
      <c r="H116" s="312" t="s">
        <v>1483</v>
      </c>
      <c r="I116" s="312" t="s">
        <v>1473</v>
      </c>
      <c r="J116" s="312"/>
      <c r="K116" s="326"/>
    </row>
    <row r="117" s="1" customFormat="1" ht="15" customHeight="1">
      <c r="B117" s="337"/>
      <c r="C117" s="312" t="s">
        <v>56</v>
      </c>
      <c r="D117" s="312"/>
      <c r="E117" s="312"/>
      <c r="F117" s="335" t="s">
        <v>1438</v>
      </c>
      <c r="G117" s="312"/>
      <c r="H117" s="312" t="s">
        <v>1484</v>
      </c>
      <c r="I117" s="312" t="s">
        <v>1485</v>
      </c>
      <c r="J117" s="312"/>
      <c r="K117" s="326"/>
    </row>
    <row r="118" s="1" customFormat="1" ht="15" customHeight="1">
      <c r="B118" s="340"/>
      <c r="C118" s="346"/>
      <c r="D118" s="346"/>
      <c r="E118" s="346"/>
      <c r="F118" s="346"/>
      <c r="G118" s="346"/>
      <c r="H118" s="346"/>
      <c r="I118" s="346"/>
      <c r="J118" s="346"/>
      <c r="K118" s="342"/>
    </row>
    <row r="119" s="1" customFormat="1" ht="18.75" customHeight="1">
      <c r="B119" s="347"/>
      <c r="C119" s="348"/>
      <c r="D119" s="348"/>
      <c r="E119" s="348"/>
      <c r="F119" s="349"/>
      <c r="G119" s="348"/>
      <c r="H119" s="348"/>
      <c r="I119" s="348"/>
      <c r="J119" s="348"/>
      <c r="K119" s="347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50"/>
      <c r="C121" s="351"/>
      <c r="D121" s="351"/>
      <c r="E121" s="351"/>
      <c r="F121" s="351"/>
      <c r="G121" s="351"/>
      <c r="H121" s="351"/>
      <c r="I121" s="351"/>
      <c r="J121" s="351"/>
      <c r="K121" s="352"/>
    </row>
    <row r="122" s="1" customFormat="1" ht="45" customHeight="1">
      <c r="B122" s="353"/>
      <c r="C122" s="303" t="s">
        <v>1486</v>
      </c>
      <c r="D122" s="303"/>
      <c r="E122" s="303"/>
      <c r="F122" s="303"/>
      <c r="G122" s="303"/>
      <c r="H122" s="303"/>
      <c r="I122" s="303"/>
      <c r="J122" s="303"/>
      <c r="K122" s="354"/>
    </row>
    <row r="123" s="1" customFormat="1" ht="17.25" customHeight="1">
      <c r="B123" s="355"/>
      <c r="C123" s="327" t="s">
        <v>1432</v>
      </c>
      <c r="D123" s="327"/>
      <c r="E123" s="327"/>
      <c r="F123" s="327" t="s">
        <v>1433</v>
      </c>
      <c r="G123" s="328"/>
      <c r="H123" s="327" t="s">
        <v>53</v>
      </c>
      <c r="I123" s="327" t="s">
        <v>56</v>
      </c>
      <c r="J123" s="327" t="s">
        <v>1434</v>
      </c>
      <c r="K123" s="356"/>
    </row>
    <row r="124" s="1" customFormat="1" ht="17.25" customHeight="1">
      <c r="B124" s="355"/>
      <c r="C124" s="329" t="s">
        <v>1435</v>
      </c>
      <c r="D124" s="329"/>
      <c r="E124" s="329"/>
      <c r="F124" s="330" t="s">
        <v>1436</v>
      </c>
      <c r="G124" s="331"/>
      <c r="H124" s="329"/>
      <c r="I124" s="329"/>
      <c r="J124" s="329" t="s">
        <v>1437</v>
      </c>
      <c r="K124" s="356"/>
    </row>
    <row r="125" s="1" customFormat="1" ht="5.25" customHeight="1">
      <c r="B125" s="357"/>
      <c r="C125" s="332"/>
      <c r="D125" s="332"/>
      <c r="E125" s="332"/>
      <c r="F125" s="332"/>
      <c r="G125" s="358"/>
      <c r="H125" s="332"/>
      <c r="I125" s="332"/>
      <c r="J125" s="332"/>
      <c r="K125" s="359"/>
    </row>
    <row r="126" s="1" customFormat="1" ht="15" customHeight="1">
      <c r="B126" s="357"/>
      <c r="C126" s="312" t="s">
        <v>1441</v>
      </c>
      <c r="D126" s="334"/>
      <c r="E126" s="334"/>
      <c r="F126" s="335" t="s">
        <v>1438</v>
      </c>
      <c r="G126" s="312"/>
      <c r="H126" s="312" t="s">
        <v>1478</v>
      </c>
      <c r="I126" s="312" t="s">
        <v>1440</v>
      </c>
      <c r="J126" s="312">
        <v>120</v>
      </c>
      <c r="K126" s="360"/>
    </row>
    <row r="127" s="1" customFormat="1" ht="15" customHeight="1">
      <c r="B127" s="357"/>
      <c r="C127" s="312" t="s">
        <v>1487</v>
      </c>
      <c r="D127" s="312"/>
      <c r="E127" s="312"/>
      <c r="F127" s="335" t="s">
        <v>1438</v>
      </c>
      <c r="G127" s="312"/>
      <c r="H127" s="312" t="s">
        <v>1488</v>
      </c>
      <c r="I127" s="312" t="s">
        <v>1440</v>
      </c>
      <c r="J127" s="312" t="s">
        <v>1489</v>
      </c>
      <c r="K127" s="360"/>
    </row>
    <row r="128" s="1" customFormat="1" ht="15" customHeight="1">
      <c r="B128" s="357"/>
      <c r="C128" s="312" t="s">
        <v>83</v>
      </c>
      <c r="D128" s="312"/>
      <c r="E128" s="312"/>
      <c r="F128" s="335" t="s">
        <v>1438</v>
      </c>
      <c r="G128" s="312"/>
      <c r="H128" s="312" t="s">
        <v>1490</v>
      </c>
      <c r="I128" s="312" t="s">
        <v>1440</v>
      </c>
      <c r="J128" s="312" t="s">
        <v>1489</v>
      </c>
      <c r="K128" s="360"/>
    </row>
    <row r="129" s="1" customFormat="1" ht="15" customHeight="1">
      <c r="B129" s="357"/>
      <c r="C129" s="312" t="s">
        <v>1449</v>
      </c>
      <c r="D129" s="312"/>
      <c r="E129" s="312"/>
      <c r="F129" s="335" t="s">
        <v>1444</v>
      </c>
      <c r="G129" s="312"/>
      <c r="H129" s="312" t="s">
        <v>1450</v>
      </c>
      <c r="I129" s="312" t="s">
        <v>1440</v>
      </c>
      <c r="J129" s="312">
        <v>15</v>
      </c>
      <c r="K129" s="360"/>
    </row>
    <row r="130" s="1" customFormat="1" ht="15" customHeight="1">
      <c r="B130" s="357"/>
      <c r="C130" s="338" t="s">
        <v>1451</v>
      </c>
      <c r="D130" s="338"/>
      <c r="E130" s="338"/>
      <c r="F130" s="339" t="s">
        <v>1444</v>
      </c>
      <c r="G130" s="338"/>
      <c r="H130" s="338" t="s">
        <v>1452</v>
      </c>
      <c r="I130" s="338" t="s">
        <v>1440</v>
      </c>
      <c r="J130" s="338">
        <v>15</v>
      </c>
      <c r="K130" s="360"/>
    </row>
    <row r="131" s="1" customFormat="1" ht="15" customHeight="1">
      <c r="B131" s="357"/>
      <c r="C131" s="338" t="s">
        <v>1453</v>
      </c>
      <c r="D131" s="338"/>
      <c r="E131" s="338"/>
      <c r="F131" s="339" t="s">
        <v>1444</v>
      </c>
      <c r="G131" s="338"/>
      <c r="H131" s="338" t="s">
        <v>1454</v>
      </c>
      <c r="I131" s="338" t="s">
        <v>1440</v>
      </c>
      <c r="J131" s="338">
        <v>20</v>
      </c>
      <c r="K131" s="360"/>
    </row>
    <row r="132" s="1" customFormat="1" ht="15" customHeight="1">
      <c r="B132" s="357"/>
      <c r="C132" s="338" t="s">
        <v>1455</v>
      </c>
      <c r="D132" s="338"/>
      <c r="E132" s="338"/>
      <c r="F132" s="339" t="s">
        <v>1444</v>
      </c>
      <c r="G132" s="338"/>
      <c r="H132" s="338" t="s">
        <v>1456</v>
      </c>
      <c r="I132" s="338" t="s">
        <v>1440</v>
      </c>
      <c r="J132" s="338">
        <v>20</v>
      </c>
      <c r="K132" s="360"/>
    </row>
    <row r="133" s="1" customFormat="1" ht="15" customHeight="1">
      <c r="B133" s="357"/>
      <c r="C133" s="312" t="s">
        <v>1443</v>
      </c>
      <c r="D133" s="312"/>
      <c r="E133" s="312"/>
      <c r="F133" s="335" t="s">
        <v>1444</v>
      </c>
      <c r="G133" s="312"/>
      <c r="H133" s="312" t="s">
        <v>1478</v>
      </c>
      <c r="I133" s="312" t="s">
        <v>1440</v>
      </c>
      <c r="J133" s="312">
        <v>50</v>
      </c>
      <c r="K133" s="360"/>
    </row>
    <row r="134" s="1" customFormat="1" ht="15" customHeight="1">
      <c r="B134" s="357"/>
      <c r="C134" s="312" t="s">
        <v>1457</v>
      </c>
      <c r="D134" s="312"/>
      <c r="E134" s="312"/>
      <c r="F134" s="335" t="s">
        <v>1444</v>
      </c>
      <c r="G134" s="312"/>
      <c r="H134" s="312" t="s">
        <v>1478</v>
      </c>
      <c r="I134" s="312" t="s">
        <v>1440</v>
      </c>
      <c r="J134" s="312">
        <v>50</v>
      </c>
      <c r="K134" s="360"/>
    </row>
    <row r="135" s="1" customFormat="1" ht="15" customHeight="1">
      <c r="B135" s="357"/>
      <c r="C135" s="312" t="s">
        <v>1463</v>
      </c>
      <c r="D135" s="312"/>
      <c r="E135" s="312"/>
      <c r="F135" s="335" t="s">
        <v>1444</v>
      </c>
      <c r="G135" s="312"/>
      <c r="H135" s="312" t="s">
        <v>1478</v>
      </c>
      <c r="I135" s="312" t="s">
        <v>1440</v>
      </c>
      <c r="J135" s="312">
        <v>50</v>
      </c>
      <c r="K135" s="360"/>
    </row>
    <row r="136" s="1" customFormat="1" ht="15" customHeight="1">
      <c r="B136" s="357"/>
      <c r="C136" s="312" t="s">
        <v>1465</v>
      </c>
      <c r="D136" s="312"/>
      <c r="E136" s="312"/>
      <c r="F136" s="335" t="s">
        <v>1444</v>
      </c>
      <c r="G136" s="312"/>
      <c r="H136" s="312" t="s">
        <v>1478</v>
      </c>
      <c r="I136" s="312" t="s">
        <v>1440</v>
      </c>
      <c r="J136" s="312">
        <v>50</v>
      </c>
      <c r="K136" s="360"/>
    </row>
    <row r="137" s="1" customFormat="1" ht="15" customHeight="1">
      <c r="B137" s="357"/>
      <c r="C137" s="312" t="s">
        <v>1466</v>
      </c>
      <c r="D137" s="312"/>
      <c r="E137" s="312"/>
      <c r="F137" s="335" t="s">
        <v>1444</v>
      </c>
      <c r="G137" s="312"/>
      <c r="H137" s="312" t="s">
        <v>1491</v>
      </c>
      <c r="I137" s="312" t="s">
        <v>1440</v>
      </c>
      <c r="J137" s="312">
        <v>255</v>
      </c>
      <c r="K137" s="360"/>
    </row>
    <row r="138" s="1" customFormat="1" ht="15" customHeight="1">
      <c r="B138" s="357"/>
      <c r="C138" s="312" t="s">
        <v>1468</v>
      </c>
      <c r="D138" s="312"/>
      <c r="E138" s="312"/>
      <c r="F138" s="335" t="s">
        <v>1438</v>
      </c>
      <c r="G138" s="312"/>
      <c r="H138" s="312" t="s">
        <v>1492</v>
      </c>
      <c r="I138" s="312" t="s">
        <v>1470</v>
      </c>
      <c r="J138" s="312"/>
      <c r="K138" s="360"/>
    </row>
    <row r="139" s="1" customFormat="1" ht="15" customHeight="1">
      <c r="B139" s="357"/>
      <c r="C139" s="312" t="s">
        <v>1471</v>
      </c>
      <c r="D139" s="312"/>
      <c r="E139" s="312"/>
      <c r="F139" s="335" t="s">
        <v>1438</v>
      </c>
      <c r="G139" s="312"/>
      <c r="H139" s="312" t="s">
        <v>1493</v>
      </c>
      <c r="I139" s="312" t="s">
        <v>1473</v>
      </c>
      <c r="J139" s="312"/>
      <c r="K139" s="360"/>
    </row>
    <row r="140" s="1" customFormat="1" ht="15" customHeight="1">
      <c r="B140" s="357"/>
      <c r="C140" s="312" t="s">
        <v>1474</v>
      </c>
      <c r="D140" s="312"/>
      <c r="E140" s="312"/>
      <c r="F140" s="335" t="s">
        <v>1438</v>
      </c>
      <c r="G140" s="312"/>
      <c r="H140" s="312" t="s">
        <v>1474</v>
      </c>
      <c r="I140" s="312" t="s">
        <v>1473</v>
      </c>
      <c r="J140" s="312"/>
      <c r="K140" s="360"/>
    </row>
    <row r="141" s="1" customFormat="1" ht="15" customHeight="1">
      <c r="B141" s="357"/>
      <c r="C141" s="312" t="s">
        <v>37</v>
      </c>
      <c r="D141" s="312"/>
      <c r="E141" s="312"/>
      <c r="F141" s="335" t="s">
        <v>1438</v>
      </c>
      <c r="G141" s="312"/>
      <c r="H141" s="312" t="s">
        <v>1494</v>
      </c>
      <c r="I141" s="312" t="s">
        <v>1473</v>
      </c>
      <c r="J141" s="312"/>
      <c r="K141" s="360"/>
    </row>
    <row r="142" s="1" customFormat="1" ht="15" customHeight="1">
      <c r="B142" s="357"/>
      <c r="C142" s="312" t="s">
        <v>1495</v>
      </c>
      <c r="D142" s="312"/>
      <c r="E142" s="312"/>
      <c r="F142" s="335" t="s">
        <v>1438</v>
      </c>
      <c r="G142" s="312"/>
      <c r="H142" s="312" t="s">
        <v>1496</v>
      </c>
      <c r="I142" s="312" t="s">
        <v>1473</v>
      </c>
      <c r="J142" s="312"/>
      <c r="K142" s="360"/>
    </row>
    <row r="143" s="1" customFormat="1" ht="15" customHeight="1">
      <c r="B143" s="361"/>
      <c r="C143" s="362"/>
      <c r="D143" s="362"/>
      <c r="E143" s="362"/>
      <c r="F143" s="362"/>
      <c r="G143" s="362"/>
      <c r="H143" s="362"/>
      <c r="I143" s="362"/>
      <c r="J143" s="362"/>
      <c r="K143" s="363"/>
    </row>
    <row r="144" s="1" customFormat="1" ht="18.75" customHeight="1">
      <c r="B144" s="348"/>
      <c r="C144" s="348"/>
      <c r="D144" s="348"/>
      <c r="E144" s="348"/>
      <c r="F144" s="349"/>
      <c r="G144" s="348"/>
      <c r="H144" s="348"/>
      <c r="I144" s="348"/>
      <c r="J144" s="348"/>
      <c r="K144" s="348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1497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1432</v>
      </c>
      <c r="D148" s="327"/>
      <c r="E148" s="327"/>
      <c r="F148" s="327" t="s">
        <v>1433</v>
      </c>
      <c r="G148" s="328"/>
      <c r="H148" s="327" t="s">
        <v>53</v>
      </c>
      <c r="I148" s="327" t="s">
        <v>56</v>
      </c>
      <c r="J148" s="327" t="s">
        <v>1434</v>
      </c>
      <c r="K148" s="326"/>
    </row>
    <row r="149" s="1" customFormat="1" ht="17.25" customHeight="1">
      <c r="B149" s="324"/>
      <c r="C149" s="329" t="s">
        <v>1435</v>
      </c>
      <c r="D149" s="329"/>
      <c r="E149" s="329"/>
      <c r="F149" s="330" t="s">
        <v>1436</v>
      </c>
      <c r="G149" s="331"/>
      <c r="H149" s="329"/>
      <c r="I149" s="329"/>
      <c r="J149" s="329" t="s">
        <v>1437</v>
      </c>
      <c r="K149" s="326"/>
    </row>
    <row r="150" s="1" customFormat="1" ht="5.25" customHeight="1">
      <c r="B150" s="337"/>
      <c r="C150" s="332"/>
      <c r="D150" s="332"/>
      <c r="E150" s="332"/>
      <c r="F150" s="332"/>
      <c r="G150" s="333"/>
      <c r="H150" s="332"/>
      <c r="I150" s="332"/>
      <c r="J150" s="332"/>
      <c r="K150" s="360"/>
    </row>
    <row r="151" s="1" customFormat="1" ht="15" customHeight="1">
      <c r="B151" s="337"/>
      <c r="C151" s="364" t="s">
        <v>1441</v>
      </c>
      <c r="D151" s="312"/>
      <c r="E151" s="312"/>
      <c r="F151" s="365" t="s">
        <v>1438</v>
      </c>
      <c r="G151" s="312"/>
      <c r="H151" s="364" t="s">
        <v>1478</v>
      </c>
      <c r="I151" s="364" t="s">
        <v>1440</v>
      </c>
      <c r="J151" s="364">
        <v>120</v>
      </c>
      <c r="K151" s="360"/>
    </row>
    <row r="152" s="1" customFormat="1" ht="15" customHeight="1">
      <c r="B152" s="337"/>
      <c r="C152" s="364" t="s">
        <v>1487</v>
      </c>
      <c r="D152" s="312"/>
      <c r="E152" s="312"/>
      <c r="F152" s="365" t="s">
        <v>1438</v>
      </c>
      <c r="G152" s="312"/>
      <c r="H152" s="364" t="s">
        <v>1498</v>
      </c>
      <c r="I152" s="364" t="s">
        <v>1440</v>
      </c>
      <c r="J152" s="364" t="s">
        <v>1489</v>
      </c>
      <c r="K152" s="360"/>
    </row>
    <row r="153" s="1" customFormat="1" ht="15" customHeight="1">
      <c r="B153" s="337"/>
      <c r="C153" s="364" t="s">
        <v>83</v>
      </c>
      <c r="D153" s="312"/>
      <c r="E153" s="312"/>
      <c r="F153" s="365" t="s">
        <v>1438</v>
      </c>
      <c r="G153" s="312"/>
      <c r="H153" s="364" t="s">
        <v>1499</v>
      </c>
      <c r="I153" s="364" t="s">
        <v>1440</v>
      </c>
      <c r="J153" s="364" t="s">
        <v>1489</v>
      </c>
      <c r="K153" s="360"/>
    </row>
    <row r="154" s="1" customFormat="1" ht="15" customHeight="1">
      <c r="B154" s="337"/>
      <c r="C154" s="364" t="s">
        <v>1443</v>
      </c>
      <c r="D154" s="312"/>
      <c r="E154" s="312"/>
      <c r="F154" s="365" t="s">
        <v>1444</v>
      </c>
      <c r="G154" s="312"/>
      <c r="H154" s="364" t="s">
        <v>1478</v>
      </c>
      <c r="I154" s="364" t="s">
        <v>1440</v>
      </c>
      <c r="J154" s="364">
        <v>50</v>
      </c>
      <c r="K154" s="360"/>
    </row>
    <row r="155" s="1" customFormat="1" ht="15" customHeight="1">
      <c r="B155" s="337"/>
      <c r="C155" s="364" t="s">
        <v>1446</v>
      </c>
      <c r="D155" s="312"/>
      <c r="E155" s="312"/>
      <c r="F155" s="365" t="s">
        <v>1438</v>
      </c>
      <c r="G155" s="312"/>
      <c r="H155" s="364" t="s">
        <v>1478</v>
      </c>
      <c r="I155" s="364" t="s">
        <v>1448</v>
      </c>
      <c r="J155" s="364"/>
      <c r="K155" s="360"/>
    </row>
    <row r="156" s="1" customFormat="1" ht="15" customHeight="1">
      <c r="B156" s="337"/>
      <c r="C156" s="364" t="s">
        <v>1457</v>
      </c>
      <c r="D156" s="312"/>
      <c r="E156" s="312"/>
      <c r="F156" s="365" t="s">
        <v>1444</v>
      </c>
      <c r="G156" s="312"/>
      <c r="H156" s="364" t="s">
        <v>1478</v>
      </c>
      <c r="I156" s="364" t="s">
        <v>1440</v>
      </c>
      <c r="J156" s="364">
        <v>50</v>
      </c>
      <c r="K156" s="360"/>
    </row>
    <row r="157" s="1" customFormat="1" ht="15" customHeight="1">
      <c r="B157" s="337"/>
      <c r="C157" s="364" t="s">
        <v>1465</v>
      </c>
      <c r="D157" s="312"/>
      <c r="E157" s="312"/>
      <c r="F157" s="365" t="s">
        <v>1444</v>
      </c>
      <c r="G157" s="312"/>
      <c r="H157" s="364" t="s">
        <v>1478</v>
      </c>
      <c r="I157" s="364" t="s">
        <v>1440</v>
      </c>
      <c r="J157" s="364">
        <v>50</v>
      </c>
      <c r="K157" s="360"/>
    </row>
    <row r="158" s="1" customFormat="1" ht="15" customHeight="1">
      <c r="B158" s="337"/>
      <c r="C158" s="364" t="s">
        <v>1463</v>
      </c>
      <c r="D158" s="312"/>
      <c r="E158" s="312"/>
      <c r="F158" s="365" t="s">
        <v>1444</v>
      </c>
      <c r="G158" s="312"/>
      <c r="H158" s="364" t="s">
        <v>1478</v>
      </c>
      <c r="I158" s="364" t="s">
        <v>1440</v>
      </c>
      <c r="J158" s="364">
        <v>50</v>
      </c>
      <c r="K158" s="360"/>
    </row>
    <row r="159" s="1" customFormat="1" ht="15" customHeight="1">
      <c r="B159" s="337"/>
      <c r="C159" s="364" t="s">
        <v>111</v>
      </c>
      <c r="D159" s="312"/>
      <c r="E159" s="312"/>
      <c r="F159" s="365" t="s">
        <v>1438</v>
      </c>
      <c r="G159" s="312"/>
      <c r="H159" s="364" t="s">
        <v>1500</v>
      </c>
      <c r="I159" s="364" t="s">
        <v>1440</v>
      </c>
      <c r="J159" s="364" t="s">
        <v>1501</v>
      </c>
      <c r="K159" s="360"/>
    </row>
    <row r="160" s="1" customFormat="1" ht="15" customHeight="1">
      <c r="B160" s="337"/>
      <c r="C160" s="364" t="s">
        <v>1502</v>
      </c>
      <c r="D160" s="312"/>
      <c r="E160" s="312"/>
      <c r="F160" s="365" t="s">
        <v>1438</v>
      </c>
      <c r="G160" s="312"/>
      <c r="H160" s="364" t="s">
        <v>1503</v>
      </c>
      <c r="I160" s="364" t="s">
        <v>1473</v>
      </c>
      <c r="J160" s="364"/>
      <c r="K160" s="360"/>
    </row>
    <row r="161" s="1" customFormat="1" ht="15" customHeight="1">
      <c r="B161" s="366"/>
      <c r="C161" s="346"/>
      <c r="D161" s="346"/>
      <c r="E161" s="346"/>
      <c r="F161" s="346"/>
      <c r="G161" s="346"/>
      <c r="H161" s="346"/>
      <c r="I161" s="346"/>
      <c r="J161" s="346"/>
      <c r="K161" s="367"/>
    </row>
    <row r="162" s="1" customFormat="1" ht="18.75" customHeight="1">
      <c r="B162" s="348"/>
      <c r="C162" s="358"/>
      <c r="D162" s="358"/>
      <c r="E162" s="358"/>
      <c r="F162" s="368"/>
      <c r="G162" s="358"/>
      <c r="H162" s="358"/>
      <c r="I162" s="358"/>
      <c r="J162" s="358"/>
      <c r="K162" s="348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1504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1432</v>
      </c>
      <c r="D166" s="327"/>
      <c r="E166" s="327"/>
      <c r="F166" s="327" t="s">
        <v>1433</v>
      </c>
      <c r="G166" s="369"/>
      <c r="H166" s="370" t="s">
        <v>53</v>
      </c>
      <c r="I166" s="370" t="s">
        <v>56</v>
      </c>
      <c r="J166" s="327" t="s">
        <v>1434</v>
      </c>
      <c r="K166" s="304"/>
    </row>
    <row r="167" s="1" customFormat="1" ht="17.25" customHeight="1">
      <c r="B167" s="305"/>
      <c r="C167" s="329" t="s">
        <v>1435</v>
      </c>
      <c r="D167" s="329"/>
      <c r="E167" s="329"/>
      <c r="F167" s="330" t="s">
        <v>1436</v>
      </c>
      <c r="G167" s="371"/>
      <c r="H167" s="372"/>
      <c r="I167" s="372"/>
      <c r="J167" s="329" t="s">
        <v>1437</v>
      </c>
      <c r="K167" s="307"/>
    </row>
    <row r="168" s="1" customFormat="1" ht="5.25" customHeight="1">
      <c r="B168" s="337"/>
      <c r="C168" s="332"/>
      <c r="D168" s="332"/>
      <c r="E168" s="332"/>
      <c r="F168" s="332"/>
      <c r="G168" s="333"/>
      <c r="H168" s="332"/>
      <c r="I168" s="332"/>
      <c r="J168" s="332"/>
      <c r="K168" s="360"/>
    </row>
    <row r="169" s="1" customFormat="1" ht="15" customHeight="1">
      <c r="B169" s="337"/>
      <c r="C169" s="312" t="s">
        <v>1441</v>
      </c>
      <c r="D169" s="312"/>
      <c r="E169" s="312"/>
      <c r="F169" s="335" t="s">
        <v>1438</v>
      </c>
      <c r="G169" s="312"/>
      <c r="H169" s="312" t="s">
        <v>1478</v>
      </c>
      <c r="I169" s="312" t="s">
        <v>1440</v>
      </c>
      <c r="J169" s="312">
        <v>120</v>
      </c>
      <c r="K169" s="360"/>
    </row>
    <row r="170" s="1" customFormat="1" ht="15" customHeight="1">
      <c r="B170" s="337"/>
      <c r="C170" s="312" t="s">
        <v>1487</v>
      </c>
      <c r="D170" s="312"/>
      <c r="E170" s="312"/>
      <c r="F170" s="335" t="s">
        <v>1438</v>
      </c>
      <c r="G170" s="312"/>
      <c r="H170" s="312" t="s">
        <v>1488</v>
      </c>
      <c r="I170" s="312" t="s">
        <v>1440</v>
      </c>
      <c r="J170" s="312" t="s">
        <v>1489</v>
      </c>
      <c r="K170" s="360"/>
    </row>
    <row r="171" s="1" customFormat="1" ht="15" customHeight="1">
      <c r="B171" s="337"/>
      <c r="C171" s="312" t="s">
        <v>83</v>
      </c>
      <c r="D171" s="312"/>
      <c r="E171" s="312"/>
      <c r="F171" s="335" t="s">
        <v>1438</v>
      </c>
      <c r="G171" s="312"/>
      <c r="H171" s="312" t="s">
        <v>1505</v>
      </c>
      <c r="I171" s="312" t="s">
        <v>1440</v>
      </c>
      <c r="J171" s="312" t="s">
        <v>1489</v>
      </c>
      <c r="K171" s="360"/>
    </row>
    <row r="172" s="1" customFormat="1" ht="15" customHeight="1">
      <c r="B172" s="337"/>
      <c r="C172" s="312" t="s">
        <v>1443</v>
      </c>
      <c r="D172" s="312"/>
      <c r="E172" s="312"/>
      <c r="F172" s="335" t="s">
        <v>1444</v>
      </c>
      <c r="G172" s="312"/>
      <c r="H172" s="312" t="s">
        <v>1505</v>
      </c>
      <c r="I172" s="312" t="s">
        <v>1440</v>
      </c>
      <c r="J172" s="312">
        <v>50</v>
      </c>
      <c r="K172" s="360"/>
    </row>
    <row r="173" s="1" customFormat="1" ht="15" customHeight="1">
      <c r="B173" s="337"/>
      <c r="C173" s="312" t="s">
        <v>1446</v>
      </c>
      <c r="D173" s="312"/>
      <c r="E173" s="312"/>
      <c r="F173" s="335" t="s">
        <v>1438</v>
      </c>
      <c r="G173" s="312"/>
      <c r="H173" s="312" t="s">
        <v>1505</v>
      </c>
      <c r="I173" s="312" t="s">
        <v>1448</v>
      </c>
      <c r="J173" s="312"/>
      <c r="K173" s="360"/>
    </row>
    <row r="174" s="1" customFormat="1" ht="15" customHeight="1">
      <c r="B174" s="337"/>
      <c r="C174" s="312" t="s">
        <v>1457</v>
      </c>
      <c r="D174" s="312"/>
      <c r="E174" s="312"/>
      <c r="F174" s="335" t="s">
        <v>1444</v>
      </c>
      <c r="G174" s="312"/>
      <c r="H174" s="312" t="s">
        <v>1505</v>
      </c>
      <c r="I174" s="312" t="s">
        <v>1440</v>
      </c>
      <c r="J174" s="312">
        <v>50</v>
      </c>
      <c r="K174" s="360"/>
    </row>
    <row r="175" s="1" customFormat="1" ht="15" customHeight="1">
      <c r="B175" s="337"/>
      <c r="C175" s="312" t="s">
        <v>1465</v>
      </c>
      <c r="D175" s="312"/>
      <c r="E175" s="312"/>
      <c r="F175" s="335" t="s">
        <v>1444</v>
      </c>
      <c r="G175" s="312"/>
      <c r="H175" s="312" t="s">
        <v>1505</v>
      </c>
      <c r="I175" s="312" t="s">
        <v>1440</v>
      </c>
      <c r="J175" s="312">
        <v>50</v>
      </c>
      <c r="K175" s="360"/>
    </row>
    <row r="176" s="1" customFormat="1" ht="15" customHeight="1">
      <c r="B176" s="337"/>
      <c r="C176" s="312" t="s">
        <v>1463</v>
      </c>
      <c r="D176" s="312"/>
      <c r="E176" s="312"/>
      <c r="F176" s="335" t="s">
        <v>1444</v>
      </c>
      <c r="G176" s="312"/>
      <c r="H176" s="312" t="s">
        <v>1505</v>
      </c>
      <c r="I176" s="312" t="s">
        <v>1440</v>
      </c>
      <c r="J176" s="312">
        <v>50</v>
      </c>
      <c r="K176" s="360"/>
    </row>
    <row r="177" s="1" customFormat="1" ht="15" customHeight="1">
      <c r="B177" s="337"/>
      <c r="C177" s="312" t="s">
        <v>123</v>
      </c>
      <c r="D177" s="312"/>
      <c r="E177" s="312"/>
      <c r="F177" s="335" t="s">
        <v>1438</v>
      </c>
      <c r="G177" s="312"/>
      <c r="H177" s="312" t="s">
        <v>1506</v>
      </c>
      <c r="I177" s="312" t="s">
        <v>1507</v>
      </c>
      <c r="J177" s="312"/>
      <c r="K177" s="360"/>
    </row>
    <row r="178" s="1" customFormat="1" ht="15" customHeight="1">
      <c r="B178" s="337"/>
      <c r="C178" s="312" t="s">
        <v>56</v>
      </c>
      <c r="D178" s="312"/>
      <c r="E178" s="312"/>
      <c r="F178" s="335" t="s">
        <v>1438</v>
      </c>
      <c r="G178" s="312"/>
      <c r="H178" s="312" t="s">
        <v>1508</v>
      </c>
      <c r="I178" s="312" t="s">
        <v>1509</v>
      </c>
      <c r="J178" s="312">
        <v>1</v>
      </c>
      <c r="K178" s="360"/>
    </row>
    <row r="179" s="1" customFormat="1" ht="15" customHeight="1">
      <c r="B179" s="337"/>
      <c r="C179" s="312" t="s">
        <v>52</v>
      </c>
      <c r="D179" s="312"/>
      <c r="E179" s="312"/>
      <c r="F179" s="335" t="s">
        <v>1438</v>
      </c>
      <c r="G179" s="312"/>
      <c r="H179" s="312" t="s">
        <v>1510</v>
      </c>
      <c r="I179" s="312" t="s">
        <v>1440</v>
      </c>
      <c r="J179" s="312">
        <v>20</v>
      </c>
      <c r="K179" s="360"/>
    </row>
    <row r="180" s="1" customFormat="1" ht="15" customHeight="1">
      <c r="B180" s="337"/>
      <c r="C180" s="312" t="s">
        <v>53</v>
      </c>
      <c r="D180" s="312"/>
      <c r="E180" s="312"/>
      <c r="F180" s="335" t="s">
        <v>1438</v>
      </c>
      <c r="G180" s="312"/>
      <c r="H180" s="312" t="s">
        <v>1511</v>
      </c>
      <c r="I180" s="312" t="s">
        <v>1440</v>
      </c>
      <c r="J180" s="312">
        <v>255</v>
      </c>
      <c r="K180" s="360"/>
    </row>
    <row r="181" s="1" customFormat="1" ht="15" customHeight="1">
      <c r="B181" s="337"/>
      <c r="C181" s="312" t="s">
        <v>124</v>
      </c>
      <c r="D181" s="312"/>
      <c r="E181" s="312"/>
      <c r="F181" s="335" t="s">
        <v>1438</v>
      </c>
      <c r="G181" s="312"/>
      <c r="H181" s="312" t="s">
        <v>1402</v>
      </c>
      <c r="I181" s="312" t="s">
        <v>1440</v>
      </c>
      <c r="J181" s="312">
        <v>10</v>
      </c>
      <c r="K181" s="360"/>
    </row>
    <row r="182" s="1" customFormat="1" ht="15" customHeight="1">
      <c r="B182" s="337"/>
      <c r="C182" s="312" t="s">
        <v>125</v>
      </c>
      <c r="D182" s="312"/>
      <c r="E182" s="312"/>
      <c r="F182" s="335" t="s">
        <v>1438</v>
      </c>
      <c r="G182" s="312"/>
      <c r="H182" s="312" t="s">
        <v>1512</v>
      </c>
      <c r="I182" s="312" t="s">
        <v>1473</v>
      </c>
      <c r="J182" s="312"/>
      <c r="K182" s="360"/>
    </row>
    <row r="183" s="1" customFormat="1" ht="15" customHeight="1">
      <c r="B183" s="337"/>
      <c r="C183" s="312" t="s">
        <v>1513</v>
      </c>
      <c r="D183" s="312"/>
      <c r="E183" s="312"/>
      <c r="F183" s="335" t="s">
        <v>1438</v>
      </c>
      <c r="G183" s="312"/>
      <c r="H183" s="312" t="s">
        <v>1514</v>
      </c>
      <c r="I183" s="312" t="s">
        <v>1473</v>
      </c>
      <c r="J183" s="312"/>
      <c r="K183" s="360"/>
    </row>
    <row r="184" s="1" customFormat="1" ht="15" customHeight="1">
      <c r="B184" s="337"/>
      <c r="C184" s="312" t="s">
        <v>1502</v>
      </c>
      <c r="D184" s="312"/>
      <c r="E184" s="312"/>
      <c r="F184" s="335" t="s">
        <v>1438</v>
      </c>
      <c r="G184" s="312"/>
      <c r="H184" s="312" t="s">
        <v>1515</v>
      </c>
      <c r="I184" s="312" t="s">
        <v>1473</v>
      </c>
      <c r="J184" s="312"/>
      <c r="K184" s="360"/>
    </row>
    <row r="185" s="1" customFormat="1" ht="15" customHeight="1">
      <c r="B185" s="337"/>
      <c r="C185" s="312" t="s">
        <v>127</v>
      </c>
      <c r="D185" s="312"/>
      <c r="E185" s="312"/>
      <c r="F185" s="335" t="s">
        <v>1444</v>
      </c>
      <c r="G185" s="312"/>
      <c r="H185" s="312" t="s">
        <v>1516</v>
      </c>
      <c r="I185" s="312" t="s">
        <v>1440</v>
      </c>
      <c r="J185" s="312">
        <v>50</v>
      </c>
      <c r="K185" s="360"/>
    </row>
    <row r="186" s="1" customFormat="1" ht="15" customHeight="1">
      <c r="B186" s="337"/>
      <c r="C186" s="312" t="s">
        <v>1517</v>
      </c>
      <c r="D186" s="312"/>
      <c r="E186" s="312"/>
      <c r="F186" s="335" t="s">
        <v>1444</v>
      </c>
      <c r="G186" s="312"/>
      <c r="H186" s="312" t="s">
        <v>1518</v>
      </c>
      <c r="I186" s="312" t="s">
        <v>1519</v>
      </c>
      <c r="J186" s="312"/>
      <c r="K186" s="360"/>
    </row>
    <row r="187" s="1" customFormat="1" ht="15" customHeight="1">
      <c r="B187" s="337"/>
      <c r="C187" s="312" t="s">
        <v>1520</v>
      </c>
      <c r="D187" s="312"/>
      <c r="E187" s="312"/>
      <c r="F187" s="335" t="s">
        <v>1444</v>
      </c>
      <c r="G187" s="312"/>
      <c r="H187" s="312" t="s">
        <v>1521</v>
      </c>
      <c r="I187" s="312" t="s">
        <v>1519</v>
      </c>
      <c r="J187" s="312"/>
      <c r="K187" s="360"/>
    </row>
    <row r="188" s="1" customFormat="1" ht="15" customHeight="1">
      <c r="B188" s="337"/>
      <c r="C188" s="312" t="s">
        <v>1522</v>
      </c>
      <c r="D188" s="312"/>
      <c r="E188" s="312"/>
      <c r="F188" s="335" t="s">
        <v>1444</v>
      </c>
      <c r="G188" s="312"/>
      <c r="H188" s="312" t="s">
        <v>1523</v>
      </c>
      <c r="I188" s="312" t="s">
        <v>1519</v>
      </c>
      <c r="J188" s="312"/>
      <c r="K188" s="360"/>
    </row>
    <row r="189" s="1" customFormat="1" ht="15" customHeight="1">
      <c r="B189" s="337"/>
      <c r="C189" s="373" t="s">
        <v>1524</v>
      </c>
      <c r="D189" s="312"/>
      <c r="E189" s="312"/>
      <c r="F189" s="335" t="s">
        <v>1444</v>
      </c>
      <c r="G189" s="312"/>
      <c r="H189" s="312" t="s">
        <v>1525</v>
      </c>
      <c r="I189" s="312" t="s">
        <v>1526</v>
      </c>
      <c r="J189" s="374" t="s">
        <v>1527</v>
      </c>
      <c r="K189" s="360"/>
    </row>
    <row r="190" s="1" customFormat="1" ht="15" customHeight="1">
      <c r="B190" s="337"/>
      <c r="C190" s="373" t="s">
        <v>41</v>
      </c>
      <c r="D190" s="312"/>
      <c r="E190" s="312"/>
      <c r="F190" s="335" t="s">
        <v>1438</v>
      </c>
      <c r="G190" s="312"/>
      <c r="H190" s="309" t="s">
        <v>1528</v>
      </c>
      <c r="I190" s="312" t="s">
        <v>1529</v>
      </c>
      <c r="J190" s="312"/>
      <c r="K190" s="360"/>
    </row>
    <row r="191" s="1" customFormat="1" ht="15" customHeight="1">
      <c r="B191" s="337"/>
      <c r="C191" s="373" t="s">
        <v>1530</v>
      </c>
      <c r="D191" s="312"/>
      <c r="E191" s="312"/>
      <c r="F191" s="335" t="s">
        <v>1438</v>
      </c>
      <c r="G191" s="312"/>
      <c r="H191" s="312" t="s">
        <v>1531</v>
      </c>
      <c r="I191" s="312" t="s">
        <v>1473</v>
      </c>
      <c r="J191" s="312"/>
      <c r="K191" s="360"/>
    </row>
    <row r="192" s="1" customFormat="1" ht="15" customHeight="1">
      <c r="B192" s="337"/>
      <c r="C192" s="373" t="s">
        <v>1532</v>
      </c>
      <c r="D192" s="312"/>
      <c r="E192" s="312"/>
      <c r="F192" s="335" t="s">
        <v>1438</v>
      </c>
      <c r="G192" s="312"/>
      <c r="H192" s="312" t="s">
        <v>1533</v>
      </c>
      <c r="I192" s="312" t="s">
        <v>1473</v>
      </c>
      <c r="J192" s="312"/>
      <c r="K192" s="360"/>
    </row>
    <row r="193" s="1" customFormat="1" ht="15" customHeight="1">
      <c r="B193" s="337"/>
      <c r="C193" s="373" t="s">
        <v>1534</v>
      </c>
      <c r="D193" s="312"/>
      <c r="E193" s="312"/>
      <c r="F193" s="335" t="s">
        <v>1444</v>
      </c>
      <c r="G193" s="312"/>
      <c r="H193" s="312" t="s">
        <v>1535</v>
      </c>
      <c r="I193" s="312" t="s">
        <v>1473</v>
      </c>
      <c r="J193" s="312"/>
      <c r="K193" s="360"/>
    </row>
    <row r="194" s="1" customFormat="1" ht="15" customHeight="1">
      <c r="B194" s="366"/>
      <c r="C194" s="375"/>
      <c r="D194" s="346"/>
      <c r="E194" s="346"/>
      <c r="F194" s="346"/>
      <c r="G194" s="346"/>
      <c r="H194" s="346"/>
      <c r="I194" s="346"/>
      <c r="J194" s="346"/>
      <c r="K194" s="367"/>
    </row>
    <row r="195" s="1" customFormat="1" ht="18.75" customHeight="1">
      <c r="B195" s="348"/>
      <c r="C195" s="358"/>
      <c r="D195" s="358"/>
      <c r="E195" s="358"/>
      <c r="F195" s="368"/>
      <c r="G195" s="358"/>
      <c r="H195" s="358"/>
      <c r="I195" s="358"/>
      <c r="J195" s="358"/>
      <c r="K195" s="348"/>
    </row>
    <row r="196" s="1" customFormat="1" ht="18.75" customHeight="1">
      <c r="B196" s="348"/>
      <c r="C196" s="358"/>
      <c r="D196" s="358"/>
      <c r="E196" s="358"/>
      <c r="F196" s="368"/>
      <c r="G196" s="358"/>
      <c r="H196" s="358"/>
      <c r="I196" s="358"/>
      <c r="J196" s="358"/>
      <c r="K196" s="348"/>
    </row>
    <row r="197" s="1" customFormat="1" ht="18.75" customHeight="1"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</row>
    <row r="198" s="1" customFormat="1" ht="13.5">
      <c r="B198" s="299"/>
      <c r="C198" s="300"/>
      <c r="D198" s="300"/>
      <c r="E198" s="300"/>
      <c r="F198" s="300"/>
      <c r="G198" s="300"/>
      <c r="H198" s="300"/>
      <c r="I198" s="300"/>
      <c r="J198" s="300"/>
      <c r="K198" s="301"/>
    </row>
    <row r="199" s="1" customFormat="1" ht="21">
      <c r="B199" s="302"/>
      <c r="C199" s="303" t="s">
        <v>1536</v>
      </c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5.5" customHeight="1">
      <c r="B200" s="302"/>
      <c r="C200" s="376" t="s">
        <v>1537</v>
      </c>
      <c r="D200" s="376"/>
      <c r="E200" s="376"/>
      <c r="F200" s="376" t="s">
        <v>1538</v>
      </c>
      <c r="G200" s="377"/>
      <c r="H200" s="376" t="s">
        <v>1539</v>
      </c>
      <c r="I200" s="376"/>
      <c r="J200" s="376"/>
      <c r="K200" s="304"/>
    </row>
    <row r="201" s="1" customFormat="1" ht="5.25" customHeight="1">
      <c r="B201" s="337"/>
      <c r="C201" s="332"/>
      <c r="D201" s="332"/>
      <c r="E201" s="332"/>
      <c r="F201" s="332"/>
      <c r="G201" s="358"/>
      <c r="H201" s="332"/>
      <c r="I201" s="332"/>
      <c r="J201" s="332"/>
      <c r="K201" s="360"/>
    </row>
    <row r="202" s="1" customFormat="1" ht="15" customHeight="1">
      <c r="B202" s="337"/>
      <c r="C202" s="312" t="s">
        <v>1529</v>
      </c>
      <c r="D202" s="312"/>
      <c r="E202" s="312"/>
      <c r="F202" s="335" t="s">
        <v>42</v>
      </c>
      <c r="G202" s="312"/>
      <c r="H202" s="312" t="s">
        <v>1540</v>
      </c>
      <c r="I202" s="312"/>
      <c r="J202" s="312"/>
      <c r="K202" s="360"/>
    </row>
    <row r="203" s="1" customFormat="1" ht="15" customHeight="1">
      <c r="B203" s="337"/>
      <c r="C203" s="312"/>
      <c r="D203" s="312"/>
      <c r="E203" s="312"/>
      <c r="F203" s="335" t="s">
        <v>43</v>
      </c>
      <c r="G203" s="312"/>
      <c r="H203" s="312" t="s">
        <v>1541</v>
      </c>
      <c r="I203" s="312"/>
      <c r="J203" s="312"/>
      <c r="K203" s="360"/>
    </row>
    <row r="204" s="1" customFormat="1" ht="15" customHeight="1">
      <c r="B204" s="337"/>
      <c r="C204" s="312"/>
      <c r="D204" s="312"/>
      <c r="E204" s="312"/>
      <c r="F204" s="335" t="s">
        <v>46</v>
      </c>
      <c r="G204" s="312"/>
      <c r="H204" s="312" t="s">
        <v>1542</v>
      </c>
      <c r="I204" s="312"/>
      <c r="J204" s="312"/>
      <c r="K204" s="360"/>
    </row>
    <row r="205" s="1" customFormat="1" ht="15" customHeight="1">
      <c r="B205" s="337"/>
      <c r="C205" s="312"/>
      <c r="D205" s="312"/>
      <c r="E205" s="312"/>
      <c r="F205" s="335" t="s">
        <v>44</v>
      </c>
      <c r="G205" s="312"/>
      <c r="H205" s="312" t="s">
        <v>1543</v>
      </c>
      <c r="I205" s="312"/>
      <c r="J205" s="312"/>
      <c r="K205" s="360"/>
    </row>
    <row r="206" s="1" customFormat="1" ht="15" customHeight="1">
      <c r="B206" s="337"/>
      <c r="C206" s="312"/>
      <c r="D206" s="312"/>
      <c r="E206" s="312"/>
      <c r="F206" s="335" t="s">
        <v>45</v>
      </c>
      <c r="G206" s="312"/>
      <c r="H206" s="312" t="s">
        <v>1544</v>
      </c>
      <c r="I206" s="312"/>
      <c r="J206" s="312"/>
      <c r="K206" s="360"/>
    </row>
    <row r="207" s="1" customFormat="1" ht="15" customHeight="1">
      <c r="B207" s="337"/>
      <c r="C207" s="312"/>
      <c r="D207" s="312"/>
      <c r="E207" s="312"/>
      <c r="F207" s="335"/>
      <c r="G207" s="312"/>
      <c r="H207" s="312"/>
      <c r="I207" s="312"/>
      <c r="J207" s="312"/>
      <c r="K207" s="360"/>
    </row>
    <row r="208" s="1" customFormat="1" ht="15" customHeight="1">
      <c r="B208" s="337"/>
      <c r="C208" s="312" t="s">
        <v>1485</v>
      </c>
      <c r="D208" s="312"/>
      <c r="E208" s="312"/>
      <c r="F208" s="335" t="s">
        <v>77</v>
      </c>
      <c r="G208" s="312"/>
      <c r="H208" s="312" t="s">
        <v>1545</v>
      </c>
      <c r="I208" s="312"/>
      <c r="J208" s="312"/>
      <c r="K208" s="360"/>
    </row>
    <row r="209" s="1" customFormat="1" ht="15" customHeight="1">
      <c r="B209" s="337"/>
      <c r="C209" s="312"/>
      <c r="D209" s="312"/>
      <c r="E209" s="312"/>
      <c r="F209" s="335" t="s">
        <v>1383</v>
      </c>
      <c r="G209" s="312"/>
      <c r="H209" s="312" t="s">
        <v>1384</v>
      </c>
      <c r="I209" s="312"/>
      <c r="J209" s="312"/>
      <c r="K209" s="360"/>
    </row>
    <row r="210" s="1" customFormat="1" ht="15" customHeight="1">
      <c r="B210" s="337"/>
      <c r="C210" s="312"/>
      <c r="D210" s="312"/>
      <c r="E210" s="312"/>
      <c r="F210" s="335" t="s">
        <v>1381</v>
      </c>
      <c r="G210" s="312"/>
      <c r="H210" s="312" t="s">
        <v>1546</v>
      </c>
      <c r="I210" s="312"/>
      <c r="J210" s="312"/>
      <c r="K210" s="360"/>
    </row>
    <row r="211" s="1" customFormat="1" ht="15" customHeight="1">
      <c r="B211" s="378"/>
      <c r="C211" s="312"/>
      <c r="D211" s="312"/>
      <c r="E211" s="312"/>
      <c r="F211" s="335" t="s">
        <v>1385</v>
      </c>
      <c r="G211" s="373"/>
      <c r="H211" s="364" t="s">
        <v>1386</v>
      </c>
      <c r="I211" s="364"/>
      <c r="J211" s="364"/>
      <c r="K211" s="379"/>
    </row>
    <row r="212" s="1" customFormat="1" ht="15" customHeight="1">
      <c r="B212" s="378"/>
      <c r="C212" s="312"/>
      <c r="D212" s="312"/>
      <c r="E212" s="312"/>
      <c r="F212" s="335" t="s">
        <v>1271</v>
      </c>
      <c r="G212" s="373"/>
      <c r="H212" s="364" t="s">
        <v>1547</v>
      </c>
      <c r="I212" s="364"/>
      <c r="J212" s="364"/>
      <c r="K212" s="379"/>
    </row>
    <row r="213" s="1" customFormat="1" ht="15" customHeight="1">
      <c r="B213" s="378"/>
      <c r="C213" s="312"/>
      <c r="D213" s="312"/>
      <c r="E213" s="312"/>
      <c r="F213" s="335"/>
      <c r="G213" s="373"/>
      <c r="H213" s="364"/>
      <c r="I213" s="364"/>
      <c r="J213" s="364"/>
      <c r="K213" s="379"/>
    </row>
    <row r="214" s="1" customFormat="1" ht="15" customHeight="1">
      <c r="B214" s="378"/>
      <c r="C214" s="312" t="s">
        <v>1509</v>
      </c>
      <c r="D214" s="312"/>
      <c r="E214" s="312"/>
      <c r="F214" s="335">
        <v>1</v>
      </c>
      <c r="G214" s="373"/>
      <c r="H214" s="364" t="s">
        <v>1548</v>
      </c>
      <c r="I214" s="364"/>
      <c r="J214" s="364"/>
      <c r="K214" s="379"/>
    </row>
    <row r="215" s="1" customFormat="1" ht="15" customHeight="1">
      <c r="B215" s="378"/>
      <c r="C215" s="312"/>
      <c r="D215" s="312"/>
      <c r="E215" s="312"/>
      <c r="F215" s="335">
        <v>2</v>
      </c>
      <c r="G215" s="373"/>
      <c r="H215" s="364" t="s">
        <v>1549</v>
      </c>
      <c r="I215" s="364"/>
      <c r="J215" s="364"/>
      <c r="K215" s="379"/>
    </row>
    <row r="216" s="1" customFormat="1" ht="15" customHeight="1">
      <c r="B216" s="378"/>
      <c r="C216" s="312"/>
      <c r="D216" s="312"/>
      <c r="E216" s="312"/>
      <c r="F216" s="335">
        <v>3</v>
      </c>
      <c r="G216" s="373"/>
      <c r="H216" s="364" t="s">
        <v>1550</v>
      </c>
      <c r="I216" s="364"/>
      <c r="J216" s="364"/>
      <c r="K216" s="379"/>
    </row>
    <row r="217" s="1" customFormat="1" ht="15" customHeight="1">
      <c r="B217" s="378"/>
      <c r="C217" s="312"/>
      <c r="D217" s="312"/>
      <c r="E217" s="312"/>
      <c r="F217" s="335">
        <v>4</v>
      </c>
      <c r="G217" s="373"/>
      <c r="H217" s="364" t="s">
        <v>1551</v>
      </c>
      <c r="I217" s="364"/>
      <c r="J217" s="364"/>
      <c r="K217" s="379"/>
    </row>
    <row r="218" s="1" customFormat="1" ht="12.75" customHeight="1">
      <c r="B218" s="380"/>
      <c r="C218" s="381"/>
      <c r="D218" s="381"/>
      <c r="E218" s="381"/>
      <c r="F218" s="381"/>
      <c r="G218" s="381"/>
      <c r="H218" s="381"/>
      <c r="I218" s="381"/>
      <c r="J218" s="381"/>
      <c r="K218" s="38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Hanáček Jan</cp:lastModifiedBy>
  <dcterms:created xsi:type="dcterms:W3CDTF">2023-06-02T10:49:50Z</dcterms:created>
  <dcterms:modified xsi:type="dcterms:W3CDTF">2023-06-02T10:49:59Z</dcterms:modified>
</cp:coreProperties>
</file>